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901"/>
  </bookViews>
  <sheets>
    <sheet name="封面" sheetId="17" r:id="rId1"/>
    <sheet name="目录" sheetId="15" r:id="rId2"/>
    <sheet name="单位基本情况表" sheetId="16" r:id="rId3"/>
    <sheet name="表1.2024年部门收支预算总表" sheetId="1" r:id="rId4"/>
    <sheet name="表2.2024年部门收入预算总表" sheetId="2" r:id="rId5"/>
    <sheet name="表3.2024年部门支出预算总表" sheetId="3" r:id="rId6"/>
    <sheet name="表4.2024年财政拨款收支预算总表" sheetId="4" r:id="rId7"/>
    <sheet name="表5.2024年一般公共预算支出表" sheetId="5" r:id="rId8"/>
    <sheet name="表6.2024年一般公共预算基本支出明细表（按经济分类）" sheetId="6" r:id="rId9"/>
    <sheet name="表7.2024年政府性基金预算支出表" sheetId="7" r:id="rId10"/>
    <sheet name="表8.2024年国有资本经营预算支出表" sheetId="8" r:id="rId11"/>
    <sheet name="表9.2024年财政拨款“三公”经费预算支出表" sheetId="9" r:id="rId12"/>
    <sheet name="表10.2024年基本支出预算总表" sheetId="10" r:id="rId13"/>
    <sheet name="表11.2024年项目支出预算总表" sheetId="11" r:id="rId14"/>
    <sheet name="表12.2024年部门政府采购预算表" sheetId="12" r:id="rId15"/>
    <sheet name="表13.2024年省对下转移支付预算表" sheetId="13" r:id="rId16"/>
    <sheet name="表14.2024年项目支出绩效目标表" sheetId="14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<sst xmlns="http://schemas.openxmlformats.org/spreadsheetml/2006/main" count="999" uniqueCount="462">
  <si>
    <t>附件一：</t>
  </si>
  <si>
    <t>2024年黄平县县级部门预算表</t>
  </si>
  <si>
    <r>
      <rPr>
        <sz val="16"/>
        <rFont val="Times New Roman"/>
        <charset val="0"/>
      </rPr>
      <t xml:space="preserve">                                                  </t>
    </r>
    <r>
      <rPr>
        <sz val="16"/>
        <rFont val="仿宋_GB2312"/>
        <charset val="0"/>
      </rPr>
      <t>单位（公章）：黄平县融媒体中心</t>
    </r>
  </si>
  <si>
    <r>
      <t xml:space="preserve">                                                  </t>
    </r>
    <r>
      <rPr>
        <sz val="16"/>
        <rFont val="仿宋_GB2312"/>
        <charset val="0"/>
      </rPr>
      <t>编制日期：</t>
    </r>
  </si>
  <si>
    <r>
      <rPr>
        <sz val="16"/>
        <rFont val="Times New Roman"/>
        <charset val="0"/>
      </rPr>
      <t xml:space="preserve">  </t>
    </r>
    <r>
      <rPr>
        <sz val="16"/>
        <rFont val="仿宋_GB2312"/>
        <charset val="134"/>
      </rPr>
      <t>机关负责人签章：</t>
    </r>
    <r>
      <rPr>
        <sz val="16"/>
        <rFont val="Times New Roman"/>
        <charset val="0"/>
      </rPr>
      <t xml:space="preserve">      </t>
    </r>
    <r>
      <rPr>
        <sz val="16"/>
        <rFont val="仿宋_GB2312"/>
        <charset val="134"/>
      </rPr>
      <t xml:space="preserve">           财务负责人签章：</t>
    </r>
    <r>
      <rPr>
        <sz val="16"/>
        <rFont val="Times New Roman"/>
        <charset val="0"/>
      </rPr>
      <t xml:space="preserve">       </t>
    </r>
    <r>
      <rPr>
        <sz val="16"/>
        <rFont val="仿宋_GB2312"/>
        <charset val="134"/>
      </rPr>
      <t xml:space="preserve">      制表人签章：</t>
    </r>
  </si>
  <si>
    <r>
      <rPr>
        <sz val="16"/>
        <rFont val="Times New Roman"/>
        <charset val="0"/>
      </rPr>
      <t xml:space="preserve">      </t>
    </r>
    <r>
      <rPr>
        <sz val="16"/>
        <rFont val="仿宋_GB2312"/>
        <charset val="0"/>
      </rPr>
      <t>单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位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联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系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电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话</t>
    </r>
    <r>
      <rPr>
        <sz val="16"/>
        <rFont val="Times New Roman"/>
        <charset val="0"/>
      </rPr>
      <t xml:space="preserve"> </t>
    </r>
    <r>
      <rPr>
        <sz val="16"/>
        <rFont val="仿宋_GB2312"/>
        <charset val="0"/>
      </rPr>
      <t>：</t>
    </r>
  </si>
  <si>
    <t>附件1</t>
  </si>
  <si>
    <t>部门预算公开报表</t>
  </si>
  <si>
    <t>目      录</t>
  </si>
  <si>
    <t>表一：</t>
  </si>
  <si>
    <t>表二：</t>
  </si>
  <si>
    <t>表三：</t>
  </si>
  <si>
    <t>表四：</t>
  </si>
  <si>
    <t>表五：</t>
  </si>
  <si>
    <t>表六：</t>
  </si>
  <si>
    <t>表七：</t>
  </si>
  <si>
    <t>表八：</t>
  </si>
  <si>
    <t>表九：</t>
  </si>
  <si>
    <t>表十：</t>
  </si>
  <si>
    <t>表十一：</t>
  </si>
  <si>
    <t>表十二：</t>
  </si>
  <si>
    <t>表十三：</t>
  </si>
  <si>
    <t>表十四：</t>
  </si>
  <si>
    <t>单位基本情况表</t>
  </si>
  <si>
    <t>填报单位：黄平县融媒体中心</t>
  </si>
  <si>
    <t>项  目</t>
  </si>
  <si>
    <t>单位</t>
  </si>
  <si>
    <t>数量</t>
  </si>
  <si>
    <t>备注</t>
  </si>
  <si>
    <t>一、编制数</t>
  </si>
  <si>
    <t>人</t>
  </si>
  <si>
    <t>六、机动车编制数</t>
  </si>
  <si>
    <t>辆</t>
  </si>
  <si>
    <t xml:space="preserve">    行政编制数</t>
  </si>
  <si>
    <t>七、机动车实有数</t>
  </si>
  <si>
    <t xml:space="preserve">    事业编制数</t>
  </si>
  <si>
    <t xml:space="preserve">  其中：轿车</t>
  </si>
  <si>
    <t xml:space="preserve">      其中：参照公务员法管理人员</t>
  </si>
  <si>
    <t xml:space="preserve">        越野车</t>
  </si>
  <si>
    <t xml:space="preserve">            财政补助人员</t>
  </si>
  <si>
    <t xml:space="preserve">        小型载客汽车</t>
  </si>
  <si>
    <t xml:space="preserve">    工勤编制数</t>
  </si>
  <si>
    <t xml:space="preserve">        大中型载客汽车</t>
  </si>
  <si>
    <t>二、在职人数</t>
  </si>
  <si>
    <t xml:space="preserve">        其他车型</t>
  </si>
  <si>
    <t xml:space="preserve">    行政人员</t>
  </si>
  <si>
    <t>八、办公用房面积</t>
  </si>
  <si>
    <t>平方米</t>
  </si>
  <si>
    <t xml:space="preserve">    事业人员</t>
  </si>
  <si>
    <t xml:space="preserve">  其中：租用办公房面积</t>
  </si>
  <si>
    <t xml:space="preserve">        办公用房建成年份</t>
  </si>
  <si>
    <t>-</t>
  </si>
  <si>
    <t>九、设备情况</t>
  </si>
  <si>
    <t xml:space="preserve">    工勤人员</t>
  </si>
  <si>
    <t xml:space="preserve">    1、台式电脑</t>
  </si>
  <si>
    <t>台</t>
  </si>
  <si>
    <t>三、离退休人数</t>
  </si>
  <si>
    <t xml:space="preserve">    2、笔记本电脑</t>
  </si>
  <si>
    <t xml:space="preserve">    1、离休</t>
  </si>
  <si>
    <t xml:space="preserve">    3、打印机</t>
  </si>
  <si>
    <t xml:space="preserve">    2、退休</t>
  </si>
  <si>
    <t xml:space="preserve">    4、复印机</t>
  </si>
  <si>
    <t>四、遗属人员</t>
  </si>
  <si>
    <t xml:space="preserve">    5、传真机</t>
  </si>
  <si>
    <t>五、全日制在校学生人数</t>
  </si>
  <si>
    <t xml:space="preserve">    6、办公电话</t>
  </si>
  <si>
    <t>部</t>
  </si>
  <si>
    <t xml:space="preserve">    1、本科生</t>
  </si>
  <si>
    <t xml:space="preserve">    7、享受财政补助的住宅电话</t>
  </si>
  <si>
    <t xml:space="preserve">    2、大专生</t>
  </si>
  <si>
    <t xml:space="preserve">    8、电梯</t>
  </si>
  <si>
    <t xml:space="preserve">    3、普通高中</t>
  </si>
  <si>
    <t xml:space="preserve">    9、专用设备</t>
  </si>
  <si>
    <t>台、套</t>
  </si>
  <si>
    <t xml:space="preserve">    4、普通初中</t>
  </si>
  <si>
    <t xml:space="preserve">   10、其他设备（请另附说明）</t>
  </si>
  <si>
    <t xml:space="preserve">    5、中等职业教育学生</t>
  </si>
  <si>
    <t>表1</t>
  </si>
  <si>
    <t>2024年部门收支预算总表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</si>
  <si>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>黄平县融媒体中心</t>
    </r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</si>
  <si>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</si>
  <si>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</si>
  <si>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</si>
  <si>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</si>
  <si>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</si>
  <si>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</si>
  <si>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</si>
  <si>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</si>
  <si>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</si>
  <si>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</si>
  <si>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</si>
  <si>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</si>
  <si>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</si>
  <si>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</si>
  <si>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</si>
  <si>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</si>
  <si>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</si>
  <si>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</si>
  <si>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</si>
  <si>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</si>
  <si>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</si>
  <si>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</si>
  <si>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</si>
  <si>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</si>
  <si>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</si>
  <si>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</si>
  <si>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</si>
  <si>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</si>
  <si>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</si>
  <si>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</si>
  <si>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</si>
  <si>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</si>
  <si>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</si>
  <si>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</si>
  <si>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</si>
  <si>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</si>
  <si>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</si>
  <si>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</si>
  <si>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</si>
  <si>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</si>
  <si>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</si>
  <si>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</si>
  <si>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</si>
  <si>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</si>
  <si>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</si>
  <si>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</si>
  <si>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</si>
  <si>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</si>
  <si>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</si>
  <si>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</si>
  <si>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>注： 保留两位小数；灰色有公式部分请勿随意变更。</t>
  </si>
  <si>
    <t>表2</t>
  </si>
  <si>
    <t>2024年部门收入预算总表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</si>
  <si>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</si>
  <si>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</si>
  <si>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</si>
  <si>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</si>
  <si>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</si>
  <si>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</si>
  <si>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</si>
  <si>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</si>
  <si>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</si>
  <si>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</si>
  <si>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</si>
  <si>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</si>
  <si>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</si>
  <si>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</si>
  <si>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</si>
  <si>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</si>
  <si>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</si>
  <si>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</si>
  <si>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</si>
  <si>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</si>
  <si>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</si>
  <si>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</t>
  </si>
  <si>
    <t>14=15+19+20</t>
  </si>
  <si>
    <t>15=16+17+18</t>
  </si>
  <si>
    <t>11+12+13</t>
  </si>
  <si>
    <t>黄平县融媒体中心本级</t>
  </si>
  <si>
    <t>表3</t>
  </si>
  <si>
    <t>2024年部门支出预算总表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</si>
  <si>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  <scheme val="minor"/>
      </rPr>
      <t>黄平县融媒体中心</t>
    </r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</si>
  <si>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</si>
  <si>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</si>
  <si>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</si>
  <si>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</si>
  <si>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</si>
  <si>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</si>
  <si>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</si>
  <si>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</si>
  <si>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</si>
  <si>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</si>
  <si>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</si>
  <si>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</si>
  <si>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</si>
  <si>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</t>
  </si>
  <si>
    <t>3=6+9+12+</t>
  </si>
  <si>
    <t>4=7+10+13+</t>
  </si>
  <si>
    <t>5=6+7</t>
  </si>
  <si>
    <t>8=9+10</t>
  </si>
  <si>
    <t>11=12+13</t>
  </si>
  <si>
    <t>14=15+16</t>
  </si>
  <si>
    <t>17=18+19</t>
  </si>
  <si>
    <t>11+14+17</t>
  </si>
  <si>
    <t>15+18</t>
  </si>
  <si>
    <t>16+19</t>
  </si>
  <si>
    <t>行政运行</t>
  </si>
  <si>
    <t>宣传管理</t>
  </si>
  <si>
    <t>其他宣传事务支出</t>
  </si>
  <si>
    <t>住房公积金</t>
  </si>
  <si>
    <t>机关事业单位基本养老保险缴费支出</t>
  </si>
  <si>
    <t>事业单位医疗</t>
  </si>
  <si>
    <t>财政对工伤保险基金的补助</t>
  </si>
  <si>
    <t>注：1.保留两位小数。</t>
  </si>
  <si>
    <t xml:space="preserve">    2.科目编码（类款项）填写到末级，如：2210201公积金。</t>
  </si>
  <si>
    <t xml:space="preserve">   3.灰色有公式部分请勿随意变更。</t>
  </si>
  <si>
    <t>表4</t>
  </si>
  <si>
    <t>2024年财政拨款收支预算总表</t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</si>
  <si>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</si>
  <si>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</si>
  <si>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</si>
  <si>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</si>
  <si>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</si>
  <si>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2024年一般公共预算支出表</t>
  </si>
  <si>
    <t>功能分类科目</t>
  </si>
  <si>
    <t>本年支出总计</t>
  </si>
  <si>
    <t>省本级财力安排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</si>
  <si>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</si>
  <si>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</si>
  <si>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</si>
  <si>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</si>
  <si>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</si>
  <si>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</si>
  <si>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>表6</t>
  </si>
  <si>
    <t>2024年一般公共预算基本支出明细表（按经济分类）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</si>
  <si>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</si>
  <si>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</si>
  <si>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</si>
  <si>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</si>
  <si>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</si>
  <si>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[50101]工资奖金津补贴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</si>
  <si>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[30101]基本工资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</si>
  <si>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[30102]津贴补贴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</si>
  <si>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[30103]奖金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</si>
  <si>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[50102]社会保障缴费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</si>
  <si>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[30108]机关事业单位基本养老保险缴费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</si>
  <si>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[30109]职业年金缴费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</si>
  <si>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[30112]其他社会保障缴费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</si>
  <si>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[50103]住房公积金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</si>
  <si>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[30113]住房公积金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</si>
  <si>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[50199]其他工资福利支出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</si>
  <si>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[30106]伙食补助费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</si>
  <si>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[30114]医疗费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</si>
  <si>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[30199]其他工资福利支出</t>
    </r>
  </si>
  <si>
    <t>[502]机关商品和服务支出</t>
  </si>
  <si>
    <t>[302]商品和服务支出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</si>
  <si>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[50201]办公经费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</si>
  <si>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[30201]办公费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</si>
  <si>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[30202]印刷费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</si>
  <si>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[30204]手续费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</si>
  <si>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[30205]水费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</si>
  <si>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[30206]电费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</si>
  <si>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[30207]邮电费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</si>
  <si>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[30209]物业管理费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</si>
  <si>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[30211]差旅费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</si>
  <si>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[30228]工会经费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</si>
  <si>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[30229]福利费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</si>
  <si>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[30239]其他交通费用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</si>
  <si>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[50202]会议费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</si>
  <si>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[30215]会议费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</si>
  <si>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[50203]培训费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</si>
  <si>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[30216]培训费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</si>
  <si>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[50205]委托业务费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</si>
  <si>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[30226]劳务费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</si>
  <si>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[30227]委托业务费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</si>
  <si>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[50206]公务接待费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</si>
  <si>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[30217]公务接待费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</si>
  <si>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[50207]因公出国（境）费用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</si>
  <si>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[30212]因公出国（境）费用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</si>
  <si>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[50208]公务用车运行维护费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</si>
  <si>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[30231]公务用车运行维护费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</si>
  <si>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[50209]维修（护）费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</si>
  <si>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[30213]维修（护）费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</si>
  <si>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[50299]其他商品和服务支出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</si>
  <si>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[30299]其他商品和服务支出</t>
    </r>
  </si>
  <si>
    <t>[503]机关资本性支出（一）</t>
  </si>
  <si>
    <t>[310]资本性支出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</si>
  <si>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[50303]公务用车购置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</si>
  <si>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[31013]公务用车购置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</si>
  <si>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[50306]设备购置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</si>
  <si>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[31002]办公设备购置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</si>
  <si>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[31007]信息网络及软件购置更新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</si>
  <si>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[50399]其他资本性支出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</si>
  <si>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[31022]无形资产购置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</si>
  <si>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[31099]其他资本性支出</t>
    </r>
  </si>
  <si>
    <t>[505]对事业单位经常性补助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</si>
  <si>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[50501]工资福利支出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</si>
  <si>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[30107]绩效工资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</si>
  <si>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[30110]职工基本医疗保险缴费</t>
    </r>
  </si>
  <si>
    <t>[505]商品和服务支出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</si>
  <si>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[50502]商品和服务支出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</si>
  <si>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[30203]咨询费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</si>
  <si>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[30208]取暖费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</si>
  <si>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[30214]租赁费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</si>
  <si>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[30218]专用材料费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</si>
  <si>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[30225]专用燃料费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</si>
  <si>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[30240]税金及附加费用</t>
    </r>
  </si>
  <si>
    <t>[509]对个人和家庭的补助</t>
  </si>
  <si>
    <t>[303]对个人和家庭的补助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</si>
  <si>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[50901]社会福利和救助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</si>
  <si>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[30304]抚恤金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</si>
  <si>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[50905]离退休费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</si>
  <si>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[30301]离休费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</si>
  <si>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[30302]退休费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</si>
  <si>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[50999]其他对个人和家庭的补助</t>
    </r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</si>
  <si>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[30399]其他对个人和家庭的补助</t>
    </r>
  </si>
  <si>
    <t>表7</t>
  </si>
  <si>
    <t>2024年政府性基金预算支出表</t>
  </si>
  <si>
    <t>本年支出合计</t>
  </si>
  <si>
    <t>3=4+5</t>
  </si>
  <si>
    <t>类</t>
  </si>
  <si>
    <t>XX</t>
  </si>
  <si>
    <r>
      <rPr>
        <sz val="9"/>
        <color rgb="FF000000"/>
        <rFont val="宋体"/>
        <charset val="134"/>
        <scheme val="minor"/>
      </rPr>
      <t xml:space="preserve">  </t>
    </r>
    <r>
      <rPr>
        <sz val="9"/>
        <color rgb="FF000000"/>
        <rFont val="宋体"/>
        <charset val="134"/>
      </rPr>
      <t>款</t>
    </r>
  </si>
  <si>
    <r>
      <rPr>
        <sz val="9"/>
        <color rgb="FF000000"/>
        <rFont val="宋体"/>
        <charset val="134"/>
        <scheme val="minor"/>
      </rPr>
      <t xml:space="preserve">    </t>
    </r>
    <r>
      <rPr>
        <sz val="9"/>
        <color rgb="FF000000"/>
        <rFont val="宋体"/>
        <charset val="134"/>
      </rPr>
      <t>项</t>
    </r>
  </si>
  <si>
    <t>表8</t>
  </si>
  <si>
    <t>2024年国有资本经营预算支出表</t>
  </si>
  <si>
    <t>表9</t>
  </si>
  <si>
    <t>2024年财政拨款“三公”经费预算支出表</t>
  </si>
  <si>
    <t>2023年实际已公开“三公”经费（一般公共预算）</t>
  </si>
  <si>
    <t>2023年财政拨款“三公”经费</t>
  </si>
  <si>
    <t>2024年财政拨款“三公”经费</t>
  </si>
  <si>
    <t>2024年较2023年增减变化额</t>
  </si>
  <si>
    <t>2024年较2023年增减变化率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</si>
  <si>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</si>
  <si>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</si>
  <si>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</si>
  <si>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</si>
  <si>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</si>
  <si>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</si>
  <si>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</si>
  <si>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</si>
  <si>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t>1、公务用车运行维护费</t>
  </si>
  <si>
    <t>2、公务用车购置费</t>
  </si>
  <si>
    <t>注： 2024年“三公”经费预算公开口径发生如下变化：
1.2023年已对外公开的“三公”经费口径为一般公共预算的省级资金，2024年“三公”经费预算公开口径调整为财政拨款全口径资金（含省级资金和中央资金），为便于对比，本表补充公开同口径的2023年财政拨款“三公”经费预算。
2.根据有关文件规定，从科研经费中列支的国际合作与交流费用不纳入“三公”经费统计范围，本表中2023年财政拨款“三公”经费的“因公出国（境）费”取数剔除了3021201-科研项目因公出国（境）费科目数据，只取3021202－其他因公出国（境）费，2023年数据未剔除。
3.保留两位小数。  
4.灰色有公式部分请勿随意变更。</t>
  </si>
  <si>
    <t>表10</t>
  </si>
  <si>
    <t>2024年基本支出预算总表</t>
  </si>
  <si>
    <t>单位名称：黄平县融媒体中心</t>
  </si>
  <si>
    <t>项目名称</t>
  </si>
  <si>
    <t>经济分类科目</t>
  </si>
  <si>
    <t>1=2+6+7</t>
  </si>
  <si>
    <t>7=8+9+</t>
  </si>
  <si>
    <t>10+11+12</t>
  </si>
  <si>
    <t>黄平县融媒体中心</t>
  </si>
  <si>
    <t>人员类项目-需汇总</t>
  </si>
  <si>
    <t>在职人员应发工资</t>
  </si>
  <si>
    <t>基本工资</t>
  </si>
  <si>
    <t>津贴补贴</t>
  </si>
  <si>
    <t>绩效工资</t>
  </si>
  <si>
    <t>社会保障缴费</t>
  </si>
  <si>
    <t>机关事业单位基本养老保险缴费</t>
  </si>
  <si>
    <t>职工基本医疗保险缴费</t>
  </si>
  <si>
    <t>其他社会保障</t>
  </si>
  <si>
    <t>2022年目标绩效考核奖-基础绩效奖</t>
  </si>
  <si>
    <t>奖金</t>
  </si>
  <si>
    <t>2022年目标绩效考核奖-年度考核奖</t>
  </si>
  <si>
    <t>2023年目标绩效考核奖-基础绩效奖</t>
  </si>
  <si>
    <t>长聘人员工资支出</t>
  </si>
  <si>
    <t>其他工资福利支出</t>
  </si>
  <si>
    <t>公用经费运转类项目-需汇总</t>
  </si>
  <si>
    <t>公用经费支出</t>
  </si>
  <si>
    <t>办公费</t>
  </si>
  <si>
    <t>电费</t>
  </si>
  <si>
    <t>差旅费</t>
  </si>
  <si>
    <t>维修（护）费</t>
  </si>
  <si>
    <t>公务接待费</t>
  </si>
  <si>
    <t>劳务费</t>
  </si>
  <si>
    <t>工会经费</t>
  </si>
  <si>
    <t>其他交通费</t>
  </si>
  <si>
    <t>注：1.可增加行填写内容。</t>
  </si>
  <si>
    <t xml:space="preserve">    2.保留两位小数；灰色有公式部分请勿随意变更。</t>
  </si>
  <si>
    <t>表12</t>
  </si>
  <si>
    <t>2024年项目支出预算总表</t>
  </si>
  <si>
    <t>7=8+9+10+11+12</t>
  </si>
  <si>
    <t>二级项目1</t>
  </si>
  <si>
    <t>天目云系统运维及设备运转经费</t>
  </si>
  <si>
    <t>二级项目2</t>
  </si>
  <si>
    <t>宣传工作经费</t>
  </si>
  <si>
    <t>二级项目3</t>
  </si>
  <si>
    <t>新闻宣传稿费</t>
  </si>
  <si>
    <t>二级项目4</t>
  </si>
  <si>
    <t>农村应急广播运转经费</t>
  </si>
  <si>
    <t>二级项目5</t>
  </si>
  <si>
    <t>且兰黄平APP运维及设备运转经费</t>
  </si>
  <si>
    <t>注：1.如单位有多个项目，应将每个项目分别按照经济分类科目编码列出。
    2.可增加行列举。
    3.项目列完之后需汇总。
    4.保留两位小数；灰色有公式部分请勿随意变更。</t>
  </si>
  <si>
    <t>2024年部门政府采购预算表</t>
  </si>
  <si>
    <r>
      <rPr>
        <sz val="9"/>
        <color rgb="FF000000"/>
        <rFont val="宋体"/>
        <charset val="134"/>
        <scheme val="minor"/>
      </rPr>
      <t>部门名称：</t>
    </r>
    <r>
      <rPr>
        <sz val="9"/>
        <color rgb="FF000000"/>
        <rFont val="宋体"/>
        <charset val="134"/>
      </rPr>
      <t xml:space="preserve"> **</t>
    </r>
  </si>
  <si>
    <t>政府采购预算</t>
  </si>
  <si>
    <t>货物类政府采购</t>
  </si>
  <si>
    <t>工程类政府采购</t>
  </si>
  <si>
    <t>服务类政府采购</t>
  </si>
  <si>
    <t>1=2+3+4</t>
  </si>
  <si>
    <t>XX部门本级</t>
  </si>
  <si>
    <t>XX部门所属单位</t>
  </si>
  <si>
    <t>表13</t>
  </si>
  <si>
    <t>2024年省对下转移支付预算表</t>
  </si>
  <si>
    <t>资金来源</t>
  </si>
  <si>
    <t>政府性基金</t>
  </si>
  <si>
    <t>一级项目1</t>
  </si>
  <si>
    <t>一级项目2</t>
  </si>
  <si>
    <t>一级项目３</t>
  </si>
  <si>
    <t>一级项目４</t>
  </si>
  <si>
    <t>表14</t>
  </si>
  <si>
    <t>2024年项目支出绩效目标表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</si>
  <si>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</si>
  <si>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</si>
  <si>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</si>
  <si>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</si>
  <si>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</si>
  <si>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</si>
  <si>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</si>
  <si>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</si>
  <si>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</si>
  <si>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</si>
  <si>
    <t>（县专项）农村应急广播运转经费</t>
  </si>
  <si>
    <t>根据政策需要，建立和维护农村应急广播140余个，并通过农村应急广播对乡村群众及时了解新闻政策等。</t>
  </si>
  <si>
    <t>产出指标</t>
  </si>
  <si>
    <t>数量指标</t>
  </si>
  <si>
    <t>维护县级平台</t>
  </si>
  <si>
    <t>1</t>
  </si>
  <si>
    <t>个</t>
  </si>
  <si>
    <t>维护村级平台</t>
  </si>
  <si>
    <t>质量指标</t>
  </si>
  <si>
    <t>农村应急广播运转合格率</t>
  </si>
  <si>
    <t>%</t>
  </si>
  <si>
    <t>时效指标</t>
  </si>
  <si>
    <t>舆情及时处置率</t>
  </si>
  <si>
    <t>成本指标</t>
  </si>
  <si>
    <t>项目或定额成本控制率</t>
  </si>
  <si>
    <t>3</t>
  </si>
  <si>
    <t>效益指标</t>
  </si>
  <si>
    <t>社会效益指标</t>
  </si>
  <si>
    <t>宣传贯彻政策知晓率</t>
  </si>
  <si>
    <t>满意度指标</t>
  </si>
  <si>
    <t>服务对象满意度指标</t>
  </si>
  <si>
    <t>听众满意度</t>
  </si>
  <si>
    <t>（县专项）且兰黄平APP运维及设备运转经费</t>
  </si>
  <si>
    <t>通过对且兰黄平APP的运行维护，使服务器空间、安全服务及设备正常运转，提高工作效率。</t>
  </si>
  <si>
    <t>维护系统平台及网络设备运行</t>
  </si>
  <si>
    <t>套</t>
  </si>
  <si>
    <t>系统平稳运行</t>
  </si>
  <si>
    <t>运维时限</t>
  </si>
  <si>
    <t>年</t>
  </si>
  <si>
    <t>新闻宣传贯彻知晓率</t>
  </si>
  <si>
    <t>可持续影响指标</t>
  </si>
  <si>
    <t>满足新媒体需求</t>
  </si>
  <si>
    <t>系统平稳运行满意度</t>
  </si>
  <si>
    <t>（县专项）新闻宣传稿费</t>
  </si>
  <si>
    <t xml:space="preserve">按时发放新闻合格稿件稿酬，通过对新闻稿件实现奖励机制，提高新闻宣传报道整体质量。
</t>
  </si>
  <si>
    <t>公众号发布消息数量</t>
  </si>
  <si>
    <t>条</t>
  </si>
  <si>
    <t>主流媒体报道次数</t>
  </si>
  <si>
    <t>次</t>
  </si>
  <si>
    <t>电视节目期数</t>
  </si>
  <si>
    <t>期</t>
  </si>
  <si>
    <t>发布宣传稿件总量</t>
  </si>
  <si>
    <t>新闻乙稿以上占有率</t>
  </si>
  <si>
    <t>新闻报道及时率</t>
  </si>
  <si>
    <t>6</t>
  </si>
  <si>
    <t>及时</t>
  </si>
  <si>
    <t>公众号订阅人数增长率</t>
  </si>
  <si>
    <t>提高通讯员写稿积极性</t>
  </si>
  <si>
    <t>有效提高</t>
  </si>
  <si>
    <t>新闻受众满意度</t>
  </si>
  <si>
    <t>通讯员满意度</t>
  </si>
  <si>
    <t>（县专项）宣传工作经费</t>
  </si>
  <si>
    <t>根据中心宣传工作的安排，按要求发布新闻信息，接待媒体活动记者，完成新闻宣传工作，确保我县宣传工作高效运转。</t>
  </si>
  <si>
    <t>媒体活动接待次数</t>
  </si>
  <si>
    <t>官方网站更新消息数量</t>
  </si>
  <si>
    <t>宣传工作上级评审合格率</t>
  </si>
  <si>
    <t>舆情处置及时率</t>
  </si>
  <si>
    <t>宣传工作受众满意度</t>
  </si>
  <si>
    <t>上级领导对宣传工作满意度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</si>
</sst>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5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13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</font>
    <font>
      <b/>
      <sz val="13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20"/>
      <name val="宋体"/>
      <charset val="134"/>
    </font>
    <font>
      <sz val="6"/>
      <name val="宋体"/>
      <charset val="134"/>
    </font>
    <font>
      <sz val="24"/>
      <name val="黑体"/>
      <charset val="134"/>
    </font>
    <font>
      <sz val="22"/>
      <name val="楷体_GB2312"/>
      <charset val="134"/>
    </font>
    <font>
      <sz val="14"/>
      <name val="宋体"/>
      <charset val="134"/>
    </font>
    <font>
      <sz val="30"/>
      <name val="黑体"/>
      <charset val="134"/>
    </font>
    <font>
      <sz val="16"/>
      <name val="Times New Roman"/>
      <charset val="0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仿宋_GB2312"/>
      <charset val="0"/>
    </font>
  </fonts>
  <fills count="37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rgb="FFB0C4DE"/>
      </right>
      <top style="medium">
        <color auto="1"/>
      </top>
      <bottom style="thin">
        <color auto="1"/>
      </bottom>
      <diagonal/>
    </border>
    <border>
      <left style="thin">
        <color rgb="FFB0C4DE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B0C4DE"/>
      </right>
      <top style="thin">
        <color auto="1"/>
      </top>
      <bottom style="thin">
        <color auto="1"/>
      </bottom>
      <diagonal/>
    </border>
    <border>
      <left style="thin">
        <color rgb="FFB0C4DE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B0C4DE"/>
      </right>
      <top style="thin">
        <color auto="1"/>
      </top>
      <bottom style="medium">
        <color auto="1"/>
      </bottom>
      <diagonal/>
    </border>
    <border>
      <left style="thin">
        <color rgb="FFB0C4DE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4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5" applyNumberFormat="0" applyFill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32" fillId="0" borderId="4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47" applyNumberFormat="0" applyAlignment="0" applyProtection="0">
      <alignment vertical="center"/>
    </xf>
    <xf numFmtId="0" fontId="34" fillId="8" borderId="48" applyNumberFormat="0" applyAlignment="0" applyProtection="0">
      <alignment vertical="center"/>
    </xf>
    <xf numFmtId="0" fontId="35" fillId="8" borderId="47" applyNumberFormat="0" applyAlignment="0" applyProtection="0">
      <alignment vertical="center"/>
    </xf>
    <xf numFmtId="0" fontId="36" fillId="9" borderId="49" applyNumberFormat="0" applyAlignment="0" applyProtection="0">
      <alignment vertical="center"/>
    </xf>
    <xf numFmtId="0" fontId="37" fillId="0" borderId="50" applyNumberFormat="0" applyFill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top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top"/>
    </xf>
    <xf numFmtId="0" fontId="6" fillId="0" borderId="1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top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top"/>
    </xf>
    <xf numFmtId="0" fontId="6" fillId="0" borderId="16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top"/>
    </xf>
    <xf numFmtId="0" fontId="0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top"/>
    </xf>
    <xf numFmtId="0" fontId="6" fillId="0" borderId="24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top"/>
    </xf>
    <xf numFmtId="0" fontId="0" fillId="0" borderId="9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left" vertical="top"/>
    </xf>
    <xf numFmtId="0" fontId="5" fillId="0" borderId="26" xfId="0" applyFont="1" applyFill="1" applyBorder="1" applyAlignment="1">
      <alignment horizontal="left" vertical="top"/>
    </xf>
    <xf numFmtId="0" fontId="5" fillId="0" borderId="27" xfId="0" applyFont="1" applyFill="1" applyBorder="1" applyAlignment="1">
      <alignment horizontal="left" vertical="top"/>
    </xf>
    <xf numFmtId="0" fontId="5" fillId="0" borderId="28" xfId="0" applyFont="1" applyFill="1" applyBorder="1" applyAlignment="1">
      <alignment horizontal="left" vertical="top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justify" vertical="center"/>
    </xf>
    <xf numFmtId="0" fontId="3" fillId="0" borderId="29" xfId="0" applyFont="1" applyBorder="1" applyAlignment="1">
      <alignment horizontal="justify" vertical="center"/>
    </xf>
    <xf numFmtId="0" fontId="3" fillId="0" borderId="29" xfId="0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right" vertical="center"/>
    </xf>
    <xf numFmtId="0" fontId="11" fillId="0" borderId="30" xfId="0" applyFont="1" applyFill="1" applyBorder="1" applyAlignment="1">
      <alignment horizontal="justify" vertical="center"/>
    </xf>
    <xf numFmtId="0" fontId="11" fillId="0" borderId="29" xfId="0" applyFont="1" applyFill="1" applyBorder="1" applyAlignment="1">
      <alignment horizontal="justify" vertical="center"/>
    </xf>
    <xf numFmtId="0" fontId="11" fillId="0" borderId="29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3" borderId="31" xfId="0" applyFont="1" applyFill="1" applyBorder="1" applyAlignment="1">
      <alignment horizontal="justify" vertical="center" wrapText="1"/>
    </xf>
    <xf numFmtId="0" fontId="11" fillId="3" borderId="30" xfId="0" applyFont="1" applyFill="1" applyBorder="1" applyAlignment="1">
      <alignment horizontal="justify" vertical="center" wrapText="1"/>
    </xf>
    <xf numFmtId="0" fontId="11" fillId="3" borderId="29" xfId="0" applyFont="1" applyFill="1" applyBorder="1" applyAlignment="1">
      <alignment horizontal="justify" vertical="center" wrapText="1"/>
    </xf>
    <xf numFmtId="0" fontId="11" fillId="0" borderId="31" xfId="0" applyFont="1" applyFill="1" applyBorder="1" applyAlignment="1">
      <alignment horizontal="justify" vertical="center"/>
    </xf>
    <xf numFmtId="0" fontId="8" fillId="4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1" fillId="0" borderId="29" xfId="0" applyFont="1" applyFill="1" applyBorder="1" applyAlignment="1">
      <alignment horizontal="justify" vertical="center" wrapText="1"/>
    </xf>
    <xf numFmtId="0" fontId="11" fillId="3" borderId="31" xfId="0" applyFont="1" applyFill="1" applyBorder="1" applyAlignment="1">
      <alignment horizontal="justify" vertical="center"/>
    </xf>
    <xf numFmtId="0" fontId="11" fillId="3" borderId="1" xfId="0" applyFont="1" applyFill="1" applyBorder="1" applyAlignment="1">
      <alignment horizontal="justify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justify" vertical="center"/>
    </xf>
    <xf numFmtId="0" fontId="11" fillId="0" borderId="31" xfId="0" applyFont="1" applyFill="1" applyBorder="1" applyAlignment="1">
      <alignment horizontal="justify" vertical="center" wrapText="1"/>
    </xf>
    <xf numFmtId="0" fontId="8" fillId="4" borderId="1" xfId="0" applyNumberFormat="1" applyFont="1" applyFill="1" applyBorder="1" applyAlignment="1" applyProtection="1">
      <alignment horizontal="left" vertical="center" shrinkToFit="1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vertical="center" shrinkToFit="1"/>
      <protection locked="0"/>
    </xf>
    <xf numFmtId="0" fontId="8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4" borderId="1" xfId="0" applyNumberFormat="1" applyFont="1" applyFill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right" vertical="center" indent="1"/>
    </xf>
    <xf numFmtId="0" fontId="11" fillId="0" borderId="2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indent="1"/>
    </xf>
    <xf numFmtId="0" fontId="9" fillId="0" borderId="3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176" fontId="11" fillId="5" borderId="29" xfId="0" applyNumberFormat="1" applyFont="1" applyFill="1" applyBorder="1" applyAlignment="1">
      <alignment horizontal="right" vertical="center"/>
    </xf>
    <xf numFmtId="0" fontId="11" fillId="0" borderId="29" xfId="0" applyFont="1" applyFill="1" applyBorder="1" applyAlignment="1">
      <alignment vertical="center"/>
    </xf>
    <xf numFmtId="176" fontId="11" fillId="5" borderId="29" xfId="0" applyNumberFormat="1" applyFont="1" applyFill="1" applyBorder="1" applyAlignment="1">
      <alignment horizontal="right" vertical="center" wrapText="1"/>
    </xf>
    <xf numFmtId="0" fontId="11" fillId="0" borderId="33" xfId="0" applyFont="1" applyFill="1" applyBorder="1" applyAlignment="1">
      <alignment horizontal="justify" vertical="center" wrapText="1"/>
    </xf>
    <xf numFmtId="0" fontId="11" fillId="0" borderId="30" xfId="0" applyFont="1" applyFill="1" applyBorder="1" applyAlignment="1">
      <alignment vertical="center"/>
    </xf>
    <xf numFmtId="0" fontId="11" fillId="5" borderId="29" xfId="0" applyFont="1" applyFill="1" applyBorder="1" applyAlignment="1">
      <alignment horizontal="right" vertical="center" wrapText="1"/>
    </xf>
    <xf numFmtId="0" fontId="11" fillId="0" borderId="30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3" fillId="0" borderId="0" xfId="0" applyFont="1" applyFill="1" applyBorder="1" applyAlignment="1" applyProtection="1">
      <protection locked="0"/>
    </xf>
    <xf numFmtId="0" fontId="11" fillId="0" borderId="33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right" vertical="center"/>
    </xf>
    <xf numFmtId="0" fontId="3" fillId="0" borderId="35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justify" vertical="top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right" vertical="center" wrapText="1"/>
    </xf>
    <xf numFmtId="0" fontId="3" fillId="2" borderId="35" xfId="0" applyFont="1" applyFill="1" applyBorder="1" applyAlignment="1">
      <alignment horizontal="justify" vertical="center" wrapText="1"/>
    </xf>
    <xf numFmtId="0" fontId="3" fillId="0" borderId="35" xfId="0" applyFont="1" applyBorder="1" applyAlignment="1">
      <alignment horizontal="justify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right" vertical="center"/>
    </xf>
    <xf numFmtId="0" fontId="1" fillId="0" borderId="3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right" vertical="center"/>
    </xf>
    <xf numFmtId="0" fontId="3" fillId="0" borderId="39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3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0" borderId="31" xfId="0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5" fillId="0" borderId="3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vertical="center"/>
      <protection locked="0"/>
    </xf>
    <xf numFmtId="177" fontId="8" fillId="0" borderId="10" xfId="0" applyNumberFormat="1" applyFont="1" applyFill="1" applyBorder="1" applyAlignment="1" applyProtection="1">
      <alignment vertical="center" shrinkToFit="1"/>
      <protection locked="0"/>
    </xf>
    <xf numFmtId="0" fontId="18" fillId="0" borderId="10" xfId="0" applyFont="1" applyFill="1" applyBorder="1" applyAlignment="1" applyProtection="1">
      <alignment vertical="center" wrapText="1"/>
      <protection locked="0"/>
    </xf>
    <xf numFmtId="177" fontId="8" fillId="4" borderId="10" xfId="0" applyNumberFormat="1" applyFont="1" applyFill="1" applyBorder="1" applyAlignment="1" applyProtection="1">
      <alignment vertical="center" shrinkToFit="1"/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customXml" Target="../customXml/item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A19" sqref="A19:M20"/>
    </sheetView>
  </sheetViews>
  <sheetFormatPr defaultColWidth="9" defaultRowHeight="14.25"/>
  <cols>
    <col min="1" max="16384" width="9" style="203"/>
  </cols>
  <sheetData>
    <row r="1" s="203" customFormat="1" spans="1:1">
      <c r="A1" s="70" t="s">
        <v>0</v>
      </c>
    </row>
    <row r="3" s="203" customFormat="1" ht="38.25" spans="1:13">
      <c r="A3" s="221" t="s">
        <v>1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</row>
    <row r="5" s="203" customFormat="1" spans="1:13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</row>
    <row r="8" s="203" customFormat="1" ht="20.25" spans="1:13">
      <c r="A8" s="222" t="s">
        <v>2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</row>
    <row r="9" s="203" customFormat="1" spans="1:13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</row>
    <row r="12" s="203" customFormat="1" ht="20.25" spans="1:13">
      <c r="A12" s="222" t="s">
        <v>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</row>
    <row r="17" s="203" customFormat="1" ht="20.25" spans="1:13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</row>
    <row r="18" s="203" customFormat="1" ht="20.25" spans="1:13">
      <c r="A18" s="224"/>
      <c r="B18" s="224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</row>
    <row r="19" s="203" customFormat="1" ht="20.25" spans="1:13">
      <c r="A19" s="222" t="s">
        <v>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</row>
    <row r="20" s="203" customFormat="1" ht="20.25" spans="1:13">
      <c r="A20" s="224"/>
      <c r="B20" s="224"/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</row>
    <row r="22" s="203" customFormat="1" ht="20.25" spans="1:13">
      <c r="A22" s="224"/>
      <c r="B22" s="224"/>
      <c r="C22" s="224"/>
      <c r="D22" s="224"/>
      <c r="E22" s="224"/>
      <c r="F22" s="224"/>
      <c r="G22" s="224"/>
      <c r="H22" s="222" t="s">
        <v>5</v>
      </c>
      <c r="I22" s="222"/>
      <c r="J22" s="222"/>
      <c r="K22" s="222"/>
      <c r="L22" s="222"/>
      <c r="M22" s="222"/>
    </row>
    <row r="23" s="203" customFormat="1" ht="20.25" spans="1:13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</row>
  </sheetData>
  <mergeCells count="7">
    <mergeCell ref="A3:M3"/>
    <mergeCell ref="A5:M5"/>
    <mergeCell ref="A8:M8"/>
    <mergeCell ref="A9:M9"/>
    <mergeCell ref="A12:M12"/>
    <mergeCell ref="A19:M19"/>
    <mergeCell ref="H22:M22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J23" sqref="J23"/>
    </sheetView>
  </sheetViews>
  <sheetFormatPr defaultColWidth="9" defaultRowHeight="13.5" outlineLevelCol="6"/>
  <cols>
    <col min="1" max="1" width="13.125" customWidth="1"/>
    <col min="2" max="2" width="23.25" customWidth="1"/>
    <col min="3" max="3" width="15.25" customWidth="1"/>
    <col min="6" max="7" width="12.75" customWidth="1"/>
  </cols>
  <sheetData>
    <row r="1" customHeight="1" spans="1:7">
      <c r="A1" s="131" t="s">
        <v>296</v>
      </c>
      <c r="B1" s="131"/>
      <c r="C1" s="131"/>
      <c r="D1" s="131"/>
      <c r="E1" s="131"/>
      <c r="F1" s="131"/>
      <c r="G1" s="131"/>
    </row>
    <row r="2" ht="15" customHeight="1" spans="1:7">
      <c r="A2" s="132" t="s">
        <v>297</v>
      </c>
      <c r="B2" s="132"/>
      <c r="C2" s="132"/>
      <c r="D2" s="132"/>
      <c r="E2" s="132"/>
      <c r="F2" s="132"/>
      <c r="G2" s="132"/>
    </row>
    <row r="3" ht="15" customHeight="1" spans="1:7">
      <c r="A3" s="133" t="s">
        <v>161</v>
      </c>
      <c r="B3" s="133"/>
      <c r="C3" s="133"/>
      <c r="D3" s="133"/>
      <c r="E3" s="134" t="s">
        <v>80</v>
      </c>
      <c r="F3" s="134"/>
      <c r="G3" s="134"/>
    </row>
    <row r="4" ht="15" customHeight="1" spans="1:7">
      <c r="A4" s="53" t="s">
        <v>204</v>
      </c>
      <c r="B4" s="53"/>
      <c r="C4" s="54" t="s">
        <v>298</v>
      </c>
      <c r="D4" s="5" t="s">
        <v>172</v>
      </c>
      <c r="E4" s="141" t="s">
        <v>173</v>
      </c>
      <c r="F4" s="141"/>
      <c r="G4" s="141"/>
    </row>
    <row r="5" ht="14.25" spans="1:7">
      <c r="A5" s="142" t="s">
        <v>170</v>
      </c>
      <c r="B5" s="135" t="s">
        <v>171</v>
      </c>
      <c r="C5" s="54"/>
      <c r="D5" s="5"/>
      <c r="E5" s="5" t="s">
        <v>140</v>
      </c>
      <c r="F5" s="5" t="s">
        <v>206</v>
      </c>
      <c r="G5" s="5" t="s">
        <v>207</v>
      </c>
    </row>
    <row r="6" ht="15" customHeight="1" spans="1:7">
      <c r="A6" s="136" t="s">
        <v>150</v>
      </c>
      <c r="B6" s="136"/>
      <c r="C6" s="57" t="s">
        <v>210</v>
      </c>
      <c r="D6" s="137">
        <v>2</v>
      </c>
      <c r="E6" s="137" t="s">
        <v>299</v>
      </c>
      <c r="F6" s="137">
        <v>4</v>
      </c>
      <c r="G6" s="137">
        <v>5</v>
      </c>
    </row>
    <row r="7" ht="14.25" spans="1:7">
      <c r="A7" s="56"/>
      <c r="B7" s="57" t="s">
        <v>136</v>
      </c>
      <c r="C7" s="58">
        <f>SUM(C8:C10)</f>
        <v>0</v>
      </c>
      <c r="D7" s="58">
        <f>SUM(D8:D10)</f>
        <v>0</v>
      </c>
      <c r="E7" s="58">
        <f>SUM(E8:E10)</f>
        <v>0</v>
      </c>
      <c r="F7" s="58">
        <f>SUM(F8:F10)</f>
        <v>0</v>
      </c>
      <c r="G7" s="58">
        <f>SUM(G8:G10)</f>
        <v>0</v>
      </c>
    </row>
    <row r="8" ht="14.25" spans="1:7">
      <c r="A8" s="59" t="s">
        <v>300</v>
      </c>
      <c r="B8" s="143" t="s">
        <v>301</v>
      </c>
      <c r="C8" s="58">
        <f>D8+E8</f>
        <v>0</v>
      </c>
      <c r="D8" s="61">
        <v>0</v>
      </c>
      <c r="E8" s="58">
        <f>F8+G8</f>
        <v>0</v>
      </c>
      <c r="F8" s="61">
        <v>0</v>
      </c>
      <c r="G8" s="61">
        <v>0</v>
      </c>
    </row>
    <row r="9" ht="14.25" spans="1:7">
      <c r="A9" s="59" t="s">
        <v>302</v>
      </c>
      <c r="B9" s="143" t="s">
        <v>301</v>
      </c>
      <c r="C9" s="58">
        <f>D9+E9</f>
        <v>0</v>
      </c>
      <c r="D9" s="61">
        <v>0</v>
      </c>
      <c r="E9" s="58">
        <f>F9+G9</f>
        <v>0</v>
      </c>
      <c r="F9" s="61">
        <v>0</v>
      </c>
      <c r="G9" s="61">
        <v>0</v>
      </c>
    </row>
    <row r="10" ht="14.25" spans="1:7">
      <c r="A10" s="59" t="s">
        <v>303</v>
      </c>
      <c r="B10" s="143" t="s">
        <v>301</v>
      </c>
      <c r="C10" s="58">
        <f>D10+E10</f>
        <v>0</v>
      </c>
      <c r="D10" s="61">
        <v>0</v>
      </c>
      <c r="E10" s="58">
        <f>F10+G10</f>
        <v>0</v>
      </c>
      <c r="F10" s="61">
        <v>0</v>
      </c>
      <c r="G10" s="61">
        <v>0</v>
      </c>
    </row>
    <row r="12" spans="1:1">
      <c r="A12" t="s">
        <v>130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J34" sqref="J34"/>
    </sheetView>
  </sheetViews>
  <sheetFormatPr defaultColWidth="9" defaultRowHeight="13.5" outlineLevelCol="6"/>
  <cols>
    <col min="1" max="2" width="15.75" customWidth="1"/>
    <col min="3" max="4" width="16.75" customWidth="1"/>
    <col min="6" max="7" width="15.25" customWidth="1"/>
  </cols>
  <sheetData>
    <row r="1" customHeight="1" spans="1:7">
      <c r="A1" s="131" t="s">
        <v>304</v>
      </c>
      <c r="B1" s="131"/>
      <c r="C1" s="131"/>
      <c r="D1" s="131"/>
      <c r="E1" s="131"/>
      <c r="F1" s="131"/>
      <c r="G1" s="131"/>
    </row>
    <row r="2" ht="15" customHeight="1" spans="1:7">
      <c r="A2" s="132" t="s">
        <v>305</v>
      </c>
      <c r="B2" s="132"/>
      <c r="C2" s="132"/>
      <c r="D2" s="132"/>
      <c r="E2" s="132"/>
      <c r="F2" s="132"/>
      <c r="G2" s="132"/>
    </row>
    <row r="3" ht="15" customHeight="1" spans="1:7">
      <c r="A3" s="133" t="s">
        <v>161</v>
      </c>
      <c r="B3" s="133"/>
      <c r="C3" s="133"/>
      <c r="D3" s="133"/>
      <c r="E3" s="134" t="s">
        <v>80</v>
      </c>
      <c r="F3" s="134"/>
      <c r="G3" s="134"/>
    </row>
    <row r="4" ht="15" customHeight="1" spans="1:7">
      <c r="A4" s="53" t="s">
        <v>204</v>
      </c>
      <c r="B4" s="53"/>
      <c r="C4" s="54" t="s">
        <v>298</v>
      </c>
      <c r="D4" s="5" t="s">
        <v>172</v>
      </c>
      <c r="E4" s="141" t="s">
        <v>173</v>
      </c>
      <c r="F4" s="141"/>
      <c r="G4" s="141"/>
    </row>
    <row r="5" ht="14.25" spans="1:7">
      <c r="A5" s="142" t="s">
        <v>170</v>
      </c>
      <c r="B5" s="135" t="s">
        <v>171</v>
      </c>
      <c r="C5" s="54"/>
      <c r="D5" s="5"/>
      <c r="E5" s="5" t="s">
        <v>140</v>
      </c>
      <c r="F5" s="5" t="s">
        <v>206</v>
      </c>
      <c r="G5" s="5" t="s">
        <v>207</v>
      </c>
    </row>
    <row r="6" ht="15" customHeight="1" spans="1:7">
      <c r="A6" s="136" t="s">
        <v>150</v>
      </c>
      <c r="B6" s="136"/>
      <c r="C6" s="57" t="s">
        <v>210</v>
      </c>
      <c r="D6" s="137">
        <v>2</v>
      </c>
      <c r="E6" s="137" t="s">
        <v>299</v>
      </c>
      <c r="F6" s="137">
        <v>4</v>
      </c>
      <c r="G6" s="137">
        <v>5</v>
      </c>
    </row>
    <row r="7" ht="14.25" spans="1:7">
      <c r="A7" s="136"/>
      <c r="B7" s="137" t="s">
        <v>136</v>
      </c>
      <c r="C7" s="58">
        <f>SUM(C8:C10)</f>
        <v>0</v>
      </c>
      <c r="D7" s="58">
        <f>SUM(D8:D10)</f>
        <v>0</v>
      </c>
      <c r="E7" s="58">
        <f>SUM(E8:E10)</f>
        <v>0</v>
      </c>
      <c r="F7" s="58">
        <f>SUM(F8:F10)</f>
        <v>0</v>
      </c>
      <c r="G7" s="58">
        <f>SUM(G8:G10)</f>
        <v>0</v>
      </c>
    </row>
    <row r="8" ht="14.25" spans="1:7">
      <c r="A8" s="59" t="s">
        <v>300</v>
      </c>
      <c r="B8" s="143" t="s">
        <v>301</v>
      </c>
      <c r="C8" s="58">
        <f>D8+E8</f>
        <v>0</v>
      </c>
      <c r="D8" s="61">
        <v>0</v>
      </c>
      <c r="E8" s="58">
        <f>F8+G8</f>
        <v>0</v>
      </c>
      <c r="F8" s="61">
        <v>0</v>
      </c>
      <c r="G8" s="61">
        <v>0</v>
      </c>
    </row>
    <row r="9" ht="14.25" spans="1:7">
      <c r="A9" s="59" t="s">
        <v>302</v>
      </c>
      <c r="B9" s="143" t="s">
        <v>301</v>
      </c>
      <c r="C9" s="58">
        <f>D9+E9</f>
        <v>0</v>
      </c>
      <c r="D9" s="61">
        <v>0</v>
      </c>
      <c r="E9" s="58">
        <f>F9+G9</f>
        <v>0</v>
      </c>
      <c r="F9" s="61">
        <v>0</v>
      </c>
      <c r="G9" s="61">
        <v>0</v>
      </c>
    </row>
    <row r="10" ht="14.25" spans="1:7">
      <c r="A10" s="59" t="s">
        <v>303</v>
      </c>
      <c r="B10" s="143" t="s">
        <v>301</v>
      </c>
      <c r="C10" s="58">
        <f>D10+E10</f>
        <v>0</v>
      </c>
      <c r="D10" s="61">
        <v>0</v>
      </c>
      <c r="E10" s="58">
        <f>F10+G10</f>
        <v>0</v>
      </c>
      <c r="F10" s="61">
        <v>0</v>
      </c>
      <c r="G10" s="61">
        <v>0</v>
      </c>
    </row>
    <row r="12" spans="1:1">
      <c r="A12" t="s">
        <v>130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workbookViewId="0">
      <selection activeCell="L19" sqref="L19"/>
    </sheetView>
  </sheetViews>
  <sheetFormatPr defaultColWidth="9" defaultRowHeight="13.5"/>
  <cols>
    <col min="1" max="1" width="22.375" customWidth="1"/>
    <col min="4" max="6" width="14" customWidth="1"/>
    <col min="8" max="10" width="13.125" customWidth="1"/>
    <col min="11" max="12" width="15.875" customWidth="1"/>
  </cols>
  <sheetData>
    <row r="1" customHeight="1" spans="1:12">
      <c r="A1" s="131" t="s">
        <v>306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ht="15" customHeight="1" spans="1:12">
      <c r="A2" s="132" t="s">
        <v>307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ht="15" customHeight="1" spans="1:12">
      <c r="A3" s="133" t="s">
        <v>161</v>
      </c>
      <c r="B3" s="133"/>
      <c r="C3" s="133"/>
      <c r="D3" s="133"/>
      <c r="E3" s="133"/>
      <c r="F3" s="133"/>
      <c r="G3" s="134" t="s">
        <v>80</v>
      </c>
      <c r="H3" s="134"/>
      <c r="I3" s="134"/>
      <c r="J3" s="134"/>
      <c r="K3" s="134"/>
      <c r="L3" s="134"/>
    </row>
    <row r="4" ht="35.25" customHeight="1" spans="1:12">
      <c r="A4" s="4" t="s">
        <v>83</v>
      </c>
      <c r="B4" s="5" t="s">
        <v>308</v>
      </c>
      <c r="C4" s="54" t="s">
        <v>309</v>
      </c>
      <c r="D4" s="54"/>
      <c r="E4" s="54"/>
      <c r="F4" s="54"/>
      <c r="G4" s="54" t="s">
        <v>310</v>
      </c>
      <c r="H4" s="54"/>
      <c r="I4" s="54"/>
      <c r="J4" s="54"/>
      <c r="K4" s="141" t="s">
        <v>311</v>
      </c>
      <c r="L4" s="141" t="s">
        <v>312</v>
      </c>
    </row>
    <row r="5" ht="23.25" spans="1:12">
      <c r="A5" s="4"/>
      <c r="B5" s="5"/>
      <c r="C5" s="135" t="s">
        <v>140</v>
      </c>
      <c r="D5" s="135" t="s">
        <v>167</v>
      </c>
      <c r="E5" s="135" t="s">
        <v>168</v>
      </c>
      <c r="F5" s="135" t="s">
        <v>169</v>
      </c>
      <c r="G5" s="5" t="s">
        <v>140</v>
      </c>
      <c r="H5" s="5" t="s">
        <v>167</v>
      </c>
      <c r="I5" s="5" t="s">
        <v>168</v>
      </c>
      <c r="J5" s="5" t="s">
        <v>169</v>
      </c>
      <c r="K5" s="135" t="s">
        <v>313</v>
      </c>
      <c r="L5" s="135" t="s">
        <v>313</v>
      </c>
    </row>
    <row r="6" ht="14.25" spans="1:12">
      <c r="A6" s="136" t="s">
        <v>150</v>
      </c>
      <c r="B6" s="137">
        <v>1</v>
      </c>
      <c r="C6" s="137" t="s">
        <v>314</v>
      </c>
      <c r="D6" s="137">
        <v>3</v>
      </c>
      <c r="E6" s="137">
        <v>4</v>
      </c>
      <c r="F6" s="137">
        <v>5</v>
      </c>
      <c r="G6" s="137" t="s">
        <v>315</v>
      </c>
      <c r="H6" s="137">
        <v>7</v>
      </c>
      <c r="I6" s="137">
        <v>8</v>
      </c>
      <c r="J6" s="137">
        <v>9</v>
      </c>
      <c r="K6" s="137" t="s">
        <v>316</v>
      </c>
      <c r="L6" s="137" t="s">
        <v>317</v>
      </c>
    </row>
    <row r="7" ht="14.25" spans="1:12">
      <c r="A7" s="136" t="s">
        <v>136</v>
      </c>
      <c r="B7" s="138">
        <f>SUM(B8:B10)</f>
        <v>4868</v>
      </c>
      <c r="C7" s="138">
        <f>SUM(C8:C10)</f>
        <v>1.5</v>
      </c>
      <c r="D7" s="138">
        <f t="shared" ref="D7:L7" si="0">SUM(D8:D10)</f>
        <v>1.5</v>
      </c>
      <c r="E7" s="138">
        <f t="shared" si="0"/>
        <v>0</v>
      </c>
      <c r="F7" s="138">
        <f t="shared" si="0"/>
        <v>0</v>
      </c>
      <c r="G7" s="138">
        <f t="shared" si="0"/>
        <v>5</v>
      </c>
      <c r="H7" s="138">
        <f t="shared" si="0"/>
        <v>5</v>
      </c>
      <c r="I7" s="138">
        <f t="shared" si="0"/>
        <v>0</v>
      </c>
      <c r="J7" s="138">
        <f t="shared" si="0"/>
        <v>0</v>
      </c>
      <c r="K7" s="138">
        <f t="shared" si="0"/>
        <v>3.5</v>
      </c>
      <c r="L7" s="138">
        <f t="shared" ref="L7:L12" si="1">K7/C7*100-100</f>
        <v>133.333333333333</v>
      </c>
    </row>
    <row r="8" ht="14.25" spans="1:12">
      <c r="A8" s="59" t="s">
        <v>318</v>
      </c>
      <c r="B8" s="61">
        <v>0</v>
      </c>
      <c r="C8" s="58">
        <f>D8+E8+F8</f>
        <v>0</v>
      </c>
      <c r="D8" s="61">
        <v>0</v>
      </c>
      <c r="E8" s="61">
        <v>0</v>
      </c>
      <c r="F8" s="61">
        <v>0</v>
      </c>
      <c r="G8" s="58">
        <f>H8+I8+J8</f>
        <v>0</v>
      </c>
      <c r="H8" s="61">
        <v>0</v>
      </c>
      <c r="I8" s="61">
        <v>0</v>
      </c>
      <c r="J8" s="61">
        <v>0</v>
      </c>
      <c r="K8" s="58">
        <f>G8-C8</f>
        <v>0</v>
      </c>
      <c r="L8" s="138" t="e">
        <f t="shared" si="1"/>
        <v>#DIV/0!</v>
      </c>
    </row>
    <row r="9" ht="14.25" spans="1:12">
      <c r="A9" s="59" t="s">
        <v>319</v>
      </c>
      <c r="B9" s="61">
        <v>4868</v>
      </c>
      <c r="C9" s="58">
        <f>D9+E9+F9</f>
        <v>1.5</v>
      </c>
      <c r="D9" s="61">
        <v>1.5</v>
      </c>
      <c r="E9" s="61">
        <v>0</v>
      </c>
      <c r="F9" s="61">
        <v>0</v>
      </c>
      <c r="G9" s="58">
        <f>H9+I9+J9</f>
        <v>1.5</v>
      </c>
      <c r="H9" s="61">
        <v>1.5</v>
      </c>
      <c r="I9" s="61">
        <v>0</v>
      </c>
      <c r="J9" s="61">
        <v>0</v>
      </c>
      <c r="K9" s="58">
        <f>G9-C9</f>
        <v>0</v>
      </c>
      <c r="L9" s="138">
        <f t="shared" si="1"/>
        <v>-100</v>
      </c>
    </row>
    <row r="10" ht="14.25" spans="1:12">
      <c r="A10" s="59" t="s">
        <v>320</v>
      </c>
      <c r="B10" s="58">
        <f>SUM(B11:B12)</f>
        <v>0</v>
      </c>
      <c r="C10" s="58">
        <f>SUM(C11:C12)</f>
        <v>0</v>
      </c>
      <c r="D10" s="58">
        <f>SUM(D11:D12)</f>
        <v>0</v>
      </c>
      <c r="E10" s="58">
        <f t="shared" ref="E10:L10" si="2">SUM(E11:E12)</f>
        <v>0</v>
      </c>
      <c r="F10" s="58">
        <f t="shared" si="2"/>
        <v>0</v>
      </c>
      <c r="G10" s="58">
        <f t="shared" si="2"/>
        <v>3.5</v>
      </c>
      <c r="H10" s="58">
        <f t="shared" si="2"/>
        <v>3.5</v>
      </c>
      <c r="I10" s="58">
        <f t="shared" si="2"/>
        <v>0</v>
      </c>
      <c r="J10" s="58">
        <f t="shared" si="2"/>
        <v>0</v>
      </c>
      <c r="K10" s="58">
        <f t="shared" si="2"/>
        <v>3.5</v>
      </c>
      <c r="L10" s="138" t="e">
        <f t="shared" si="1"/>
        <v>#DIV/0!</v>
      </c>
    </row>
    <row r="11" ht="14.25" spans="1:12">
      <c r="A11" s="59" t="s">
        <v>321</v>
      </c>
      <c r="B11" s="61">
        <v>0</v>
      </c>
      <c r="C11" s="58">
        <f>D11+E11+F11</f>
        <v>0</v>
      </c>
      <c r="D11" s="61">
        <v>0</v>
      </c>
      <c r="E11" s="61">
        <v>0</v>
      </c>
      <c r="F11" s="61">
        <v>0</v>
      </c>
      <c r="G11" s="58">
        <f>H11+I11+J11</f>
        <v>3.5</v>
      </c>
      <c r="H11" s="61">
        <v>3.5</v>
      </c>
      <c r="I11" s="61">
        <v>0</v>
      </c>
      <c r="J11" s="61">
        <v>0</v>
      </c>
      <c r="K11" s="58">
        <f>G11-C11</f>
        <v>3.5</v>
      </c>
      <c r="L11" s="138" t="e">
        <f t="shared" si="1"/>
        <v>#DIV/0!</v>
      </c>
    </row>
    <row r="12" ht="14.25" spans="1:12">
      <c r="A12" s="59" t="s">
        <v>322</v>
      </c>
      <c r="B12" s="61">
        <v>0</v>
      </c>
      <c r="C12" s="58">
        <f>D12+E12+F12</f>
        <v>0</v>
      </c>
      <c r="D12" s="61">
        <v>0</v>
      </c>
      <c r="E12" s="61">
        <v>0</v>
      </c>
      <c r="F12" s="61">
        <v>0</v>
      </c>
      <c r="G12" s="58">
        <f>H12+I12+J12</f>
        <v>0</v>
      </c>
      <c r="H12" s="61">
        <v>0</v>
      </c>
      <c r="I12" s="61">
        <v>0</v>
      </c>
      <c r="J12" s="61">
        <v>0</v>
      </c>
      <c r="K12" s="58">
        <f>G12-C12</f>
        <v>0</v>
      </c>
      <c r="L12" s="138" t="e">
        <f t="shared" si="1"/>
        <v>#DIV/0!</v>
      </c>
    </row>
    <row r="14" ht="112" customHeight="1" spans="1:12">
      <c r="A14" s="139" t="s">
        <v>323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</sheetData>
  <mergeCells count="9">
    <mergeCell ref="A1:L1"/>
    <mergeCell ref="A2:L2"/>
    <mergeCell ref="A3:F3"/>
    <mergeCell ref="G3:L3"/>
    <mergeCell ref="C4:F4"/>
    <mergeCell ref="G4:J4"/>
    <mergeCell ref="A14:L14"/>
    <mergeCell ref="A4:A5"/>
    <mergeCell ref="B4:B5"/>
  </mergeCells>
  <pageMargins left="0.75" right="0.75" top="1" bottom="1" header="0.5" footer="0.5"/>
  <pageSetup paperSize="9" scale="8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2"/>
  <sheetViews>
    <sheetView topLeftCell="A3" workbookViewId="0">
      <selection activeCell="A13" sqref="A13"/>
    </sheetView>
  </sheetViews>
  <sheetFormatPr defaultColWidth="9" defaultRowHeight="13.5"/>
  <cols>
    <col min="1" max="1" width="16.5" style="68" customWidth="1"/>
    <col min="2" max="2" width="18" style="68" customWidth="1"/>
    <col min="3" max="3" width="9" style="68"/>
    <col min="4" max="4" width="16.5" style="68" customWidth="1"/>
    <col min="5" max="5" width="9" style="68"/>
    <col min="6" max="6" width="15" style="68" customWidth="1"/>
    <col min="7" max="16384" width="9" style="68"/>
  </cols>
  <sheetData>
    <row r="1" s="68" customFormat="1" customHeight="1" spans="1:18">
      <c r="A1" s="115" t="s">
        <v>324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="68" customFormat="1" ht="15" customHeight="1" spans="1:18">
      <c r="A2" s="72" t="s">
        <v>325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="68" customFormat="1" ht="15" customHeight="1" spans="1:18">
      <c r="A3" s="73" t="s">
        <v>326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27" t="s">
        <v>80</v>
      </c>
      <c r="N3" s="127"/>
      <c r="O3" s="127"/>
      <c r="P3" s="127"/>
      <c r="Q3" s="127"/>
      <c r="R3" s="127"/>
    </row>
    <row r="4" s="68" customFormat="1" ht="15" customHeight="1" spans="1:18">
      <c r="A4" s="116" t="s">
        <v>133</v>
      </c>
      <c r="B4" s="116" t="s">
        <v>327</v>
      </c>
      <c r="C4" s="76" t="s">
        <v>204</v>
      </c>
      <c r="D4" s="76"/>
      <c r="E4" s="76" t="s">
        <v>328</v>
      </c>
      <c r="F4" s="76"/>
      <c r="G4" s="79" t="s">
        <v>298</v>
      </c>
      <c r="H4" s="79" t="s">
        <v>137</v>
      </c>
      <c r="I4" s="79"/>
      <c r="J4" s="79"/>
      <c r="K4" s="79"/>
      <c r="L4" s="79" t="s">
        <v>138</v>
      </c>
      <c r="M4" s="79" t="s">
        <v>139</v>
      </c>
      <c r="N4" s="79"/>
      <c r="O4" s="79"/>
      <c r="P4" s="79"/>
      <c r="Q4" s="79"/>
      <c r="R4" s="79"/>
    </row>
    <row r="5" s="68" customFormat="1" ht="24" customHeight="1" spans="1:18">
      <c r="A5" s="116"/>
      <c r="B5" s="116"/>
      <c r="C5" s="79" t="s">
        <v>170</v>
      </c>
      <c r="D5" s="79" t="s">
        <v>171</v>
      </c>
      <c r="E5" s="117" t="s">
        <v>170</v>
      </c>
      <c r="F5" s="79" t="s">
        <v>171</v>
      </c>
      <c r="G5" s="79"/>
      <c r="H5" s="81" t="s">
        <v>140</v>
      </c>
      <c r="I5" s="79" t="s">
        <v>167</v>
      </c>
      <c r="J5" s="79" t="s">
        <v>168</v>
      </c>
      <c r="K5" s="79" t="s">
        <v>169</v>
      </c>
      <c r="L5" s="79"/>
      <c r="M5" s="79" t="s">
        <v>140</v>
      </c>
      <c r="N5" s="79" t="s">
        <v>144</v>
      </c>
      <c r="O5" s="79" t="s">
        <v>145</v>
      </c>
      <c r="P5" s="79" t="s">
        <v>146</v>
      </c>
      <c r="Q5" s="79" t="s">
        <v>147</v>
      </c>
      <c r="R5" s="79" t="s">
        <v>148</v>
      </c>
    </row>
    <row r="6" s="68" customFormat="1" ht="15" customHeight="1" spans="1:18">
      <c r="A6" s="85" t="s">
        <v>150</v>
      </c>
      <c r="B6" s="85"/>
      <c r="C6" s="85"/>
      <c r="D6" s="85"/>
      <c r="E6" s="85"/>
      <c r="F6" s="85"/>
      <c r="G6" s="86" t="s">
        <v>329</v>
      </c>
      <c r="H6" s="86" t="s">
        <v>314</v>
      </c>
      <c r="I6" s="86">
        <v>3</v>
      </c>
      <c r="J6" s="86">
        <v>4</v>
      </c>
      <c r="K6" s="86">
        <v>5</v>
      </c>
      <c r="L6" s="86">
        <v>6</v>
      </c>
      <c r="M6" s="128" t="s">
        <v>330</v>
      </c>
      <c r="N6" s="86">
        <v>8</v>
      </c>
      <c r="O6" s="86">
        <v>9</v>
      </c>
      <c r="P6" s="86">
        <v>10</v>
      </c>
      <c r="Q6" s="86">
        <v>11</v>
      </c>
      <c r="R6" s="86">
        <v>12</v>
      </c>
    </row>
    <row r="7" s="68" customFormat="1" ht="14.25" spans="1:18">
      <c r="A7" s="85"/>
      <c r="B7" s="85"/>
      <c r="C7" s="85"/>
      <c r="D7" s="85"/>
      <c r="E7" s="85"/>
      <c r="F7" s="85"/>
      <c r="G7" s="86"/>
      <c r="H7" s="86"/>
      <c r="I7" s="86"/>
      <c r="J7" s="86"/>
      <c r="K7" s="86"/>
      <c r="L7" s="86"/>
      <c r="M7" s="86" t="s">
        <v>331</v>
      </c>
      <c r="N7" s="86"/>
      <c r="O7" s="86"/>
      <c r="P7" s="86"/>
      <c r="Q7" s="86"/>
      <c r="R7" s="86"/>
    </row>
    <row r="8" s="68" customFormat="1" ht="22" customHeight="1" spans="1:18">
      <c r="A8" s="89" t="s">
        <v>332</v>
      </c>
      <c r="B8" s="112"/>
      <c r="C8" s="112"/>
      <c r="D8" s="112"/>
      <c r="E8" s="112"/>
      <c r="F8" s="112" t="s">
        <v>136</v>
      </c>
      <c r="G8" s="118">
        <f t="shared" ref="G8:R8" si="0">G9+G21</f>
        <v>356.75</v>
      </c>
      <c r="H8" s="118">
        <f t="shared" si="0"/>
        <v>356.75</v>
      </c>
      <c r="I8" s="118">
        <f t="shared" si="0"/>
        <v>356.75</v>
      </c>
      <c r="J8" s="129">
        <f t="shared" si="0"/>
        <v>0</v>
      </c>
      <c r="K8" s="129">
        <f t="shared" si="0"/>
        <v>0</v>
      </c>
      <c r="L8" s="129">
        <f t="shared" si="0"/>
        <v>0</v>
      </c>
      <c r="M8" s="129">
        <f t="shared" si="0"/>
        <v>0</v>
      </c>
      <c r="N8" s="129">
        <f t="shared" si="0"/>
        <v>0</v>
      </c>
      <c r="O8" s="129">
        <f t="shared" si="0"/>
        <v>0</v>
      </c>
      <c r="P8" s="129">
        <f t="shared" si="0"/>
        <v>0</v>
      </c>
      <c r="Q8" s="129">
        <f t="shared" si="0"/>
        <v>0</v>
      </c>
      <c r="R8" s="129">
        <f t="shared" si="0"/>
        <v>0</v>
      </c>
    </row>
    <row r="9" s="68" customFormat="1" ht="24" customHeight="1" spans="1:18">
      <c r="A9" s="89"/>
      <c r="B9" s="99" t="s">
        <v>333</v>
      </c>
      <c r="C9" s="90"/>
      <c r="D9" s="119"/>
      <c r="E9" s="119"/>
      <c r="F9" s="99"/>
      <c r="G9" s="120">
        <f t="shared" ref="G9:R9" si="1">SUM(G10:G20)</f>
        <v>319.28</v>
      </c>
      <c r="H9" s="120">
        <f t="shared" si="1"/>
        <v>319.28</v>
      </c>
      <c r="I9" s="120">
        <f t="shared" si="1"/>
        <v>319.28</v>
      </c>
      <c r="J9" s="123">
        <f t="shared" si="1"/>
        <v>0</v>
      </c>
      <c r="K9" s="123">
        <f t="shared" si="1"/>
        <v>0</v>
      </c>
      <c r="L9" s="123">
        <f t="shared" si="1"/>
        <v>0</v>
      </c>
      <c r="M9" s="123">
        <f t="shared" si="1"/>
        <v>0</v>
      </c>
      <c r="N9" s="123">
        <f t="shared" si="1"/>
        <v>0</v>
      </c>
      <c r="O9" s="123">
        <f t="shared" si="1"/>
        <v>0</v>
      </c>
      <c r="P9" s="123">
        <f t="shared" si="1"/>
        <v>0</v>
      </c>
      <c r="Q9" s="123">
        <f t="shared" si="1"/>
        <v>0</v>
      </c>
      <c r="R9" s="123">
        <f t="shared" si="1"/>
        <v>0</v>
      </c>
    </row>
    <row r="10" s="68" customFormat="1" ht="20" customHeight="1" spans="1:18">
      <c r="A10" s="89"/>
      <c r="B10" s="99" t="s">
        <v>334</v>
      </c>
      <c r="C10" s="121">
        <v>2013301</v>
      </c>
      <c r="D10" s="122" t="s">
        <v>186</v>
      </c>
      <c r="E10" s="90">
        <v>30101</v>
      </c>
      <c r="F10" s="90" t="s">
        <v>335</v>
      </c>
      <c r="G10" s="123">
        <f t="shared" ref="G10:G20" si="2">H10+L10+M10</f>
        <v>93.18</v>
      </c>
      <c r="H10" s="123">
        <f t="shared" ref="H10:H20" si="3">I10+J10+K10</f>
        <v>93.18</v>
      </c>
      <c r="I10" s="130">
        <v>93.18</v>
      </c>
      <c r="J10" s="87"/>
      <c r="K10" s="87"/>
      <c r="L10" s="87"/>
      <c r="M10" s="123">
        <f>SUM(N10:R10)</f>
        <v>0</v>
      </c>
      <c r="N10" s="87"/>
      <c r="O10" s="87"/>
      <c r="P10" s="87"/>
      <c r="Q10" s="87"/>
      <c r="R10" s="87"/>
    </row>
    <row r="11" s="68" customFormat="1" ht="20" customHeight="1" spans="1:18">
      <c r="A11" s="89"/>
      <c r="B11" s="99" t="s">
        <v>334</v>
      </c>
      <c r="C11" s="121">
        <v>2013301</v>
      </c>
      <c r="D11" s="122" t="s">
        <v>186</v>
      </c>
      <c r="E11" s="90">
        <v>30102</v>
      </c>
      <c r="F11" s="90" t="s">
        <v>336</v>
      </c>
      <c r="G11" s="123">
        <f t="shared" si="2"/>
        <v>11.02</v>
      </c>
      <c r="H11" s="123">
        <f t="shared" si="3"/>
        <v>11.02</v>
      </c>
      <c r="I11" s="130">
        <v>11.02</v>
      </c>
      <c r="J11" s="87"/>
      <c r="K11" s="87"/>
      <c r="L11" s="87"/>
      <c r="M11" s="123">
        <f>SUM(N11:R11)</f>
        <v>0</v>
      </c>
      <c r="N11" s="87"/>
      <c r="O11" s="87"/>
      <c r="P11" s="87"/>
      <c r="Q11" s="87"/>
      <c r="R11" s="87"/>
    </row>
    <row r="12" s="68" customFormat="1" ht="20" customHeight="1" spans="1:18">
      <c r="A12" s="89"/>
      <c r="B12" s="99" t="s">
        <v>334</v>
      </c>
      <c r="C12" s="121">
        <v>2013301</v>
      </c>
      <c r="D12" s="122" t="s">
        <v>186</v>
      </c>
      <c r="E12" s="90">
        <v>30107</v>
      </c>
      <c r="F12" s="90" t="s">
        <v>337</v>
      </c>
      <c r="G12" s="123">
        <f t="shared" si="2"/>
        <v>95.85</v>
      </c>
      <c r="H12" s="123">
        <f t="shared" si="3"/>
        <v>95.85</v>
      </c>
      <c r="I12" s="87">
        <v>95.85</v>
      </c>
      <c r="J12" s="87"/>
      <c r="K12" s="87"/>
      <c r="L12" s="87"/>
      <c r="M12" s="123"/>
      <c r="N12" s="87"/>
      <c r="O12" s="87"/>
      <c r="P12" s="87"/>
      <c r="Q12" s="87"/>
      <c r="R12" s="87"/>
    </row>
    <row r="13" s="68" customFormat="1" ht="29" customHeight="1" spans="1:18">
      <c r="A13" s="89"/>
      <c r="B13" s="99" t="s">
        <v>338</v>
      </c>
      <c r="C13" s="121">
        <v>2080505</v>
      </c>
      <c r="D13" s="89" t="s">
        <v>339</v>
      </c>
      <c r="E13" s="90">
        <v>30108</v>
      </c>
      <c r="F13" s="89" t="s">
        <v>339</v>
      </c>
      <c r="G13" s="123">
        <f t="shared" si="2"/>
        <v>26.98</v>
      </c>
      <c r="H13" s="123">
        <f t="shared" si="3"/>
        <v>26.98</v>
      </c>
      <c r="I13" s="87">
        <v>26.98</v>
      </c>
      <c r="J13" s="87"/>
      <c r="K13" s="87"/>
      <c r="L13" s="87"/>
      <c r="M13" s="123"/>
      <c r="N13" s="87"/>
      <c r="O13" s="87"/>
      <c r="P13" s="87"/>
      <c r="Q13" s="87"/>
      <c r="R13" s="87"/>
    </row>
    <row r="14" s="68" customFormat="1" ht="20" customHeight="1" spans="1:18">
      <c r="A14" s="89"/>
      <c r="B14" s="99" t="s">
        <v>338</v>
      </c>
      <c r="C14" s="121">
        <v>2101102</v>
      </c>
      <c r="D14" s="122" t="s">
        <v>191</v>
      </c>
      <c r="E14" s="90">
        <v>30110</v>
      </c>
      <c r="F14" s="89" t="s">
        <v>340</v>
      </c>
      <c r="G14" s="123">
        <f t="shared" si="2"/>
        <v>11.23</v>
      </c>
      <c r="H14" s="123">
        <f t="shared" si="3"/>
        <v>11.23</v>
      </c>
      <c r="I14" s="87">
        <v>11.23</v>
      </c>
      <c r="J14" s="87"/>
      <c r="K14" s="87"/>
      <c r="L14" s="87"/>
      <c r="M14" s="123"/>
      <c r="N14" s="87"/>
      <c r="O14" s="87"/>
      <c r="P14" s="87"/>
      <c r="Q14" s="87"/>
      <c r="R14" s="87"/>
    </row>
    <row r="15" s="68" customFormat="1" ht="20" customHeight="1" spans="1:18">
      <c r="A15" s="89"/>
      <c r="B15" s="99" t="s">
        <v>334</v>
      </c>
      <c r="C15" s="121">
        <v>2210201</v>
      </c>
      <c r="D15" s="122" t="s">
        <v>189</v>
      </c>
      <c r="E15" s="90">
        <v>30113</v>
      </c>
      <c r="F15" s="89" t="s">
        <v>189</v>
      </c>
      <c r="G15" s="123">
        <f t="shared" si="2"/>
        <v>25.31</v>
      </c>
      <c r="H15" s="123">
        <f t="shared" si="3"/>
        <v>25.31</v>
      </c>
      <c r="I15" s="87">
        <v>25.31</v>
      </c>
      <c r="J15" s="87"/>
      <c r="K15" s="87"/>
      <c r="L15" s="87"/>
      <c r="M15" s="123"/>
      <c r="N15" s="87"/>
      <c r="O15" s="87"/>
      <c r="P15" s="87"/>
      <c r="Q15" s="87"/>
      <c r="R15" s="87"/>
    </row>
    <row r="16" s="68" customFormat="1" ht="20" customHeight="1" spans="1:18">
      <c r="A16" s="89"/>
      <c r="B16" s="99" t="s">
        <v>338</v>
      </c>
      <c r="C16" s="124">
        <v>2082702</v>
      </c>
      <c r="D16" s="125" t="s">
        <v>192</v>
      </c>
      <c r="E16" s="90">
        <v>30112</v>
      </c>
      <c r="F16" s="89" t="s">
        <v>341</v>
      </c>
      <c r="G16" s="123">
        <f t="shared" si="2"/>
        <v>0.67</v>
      </c>
      <c r="H16" s="123">
        <f t="shared" si="3"/>
        <v>0.67</v>
      </c>
      <c r="I16" s="87">
        <v>0.67</v>
      </c>
      <c r="J16" s="87"/>
      <c r="K16" s="87"/>
      <c r="L16" s="87"/>
      <c r="M16" s="123"/>
      <c r="N16" s="87"/>
      <c r="O16" s="87"/>
      <c r="P16" s="87"/>
      <c r="Q16" s="87"/>
      <c r="R16" s="87"/>
    </row>
    <row r="17" s="68" customFormat="1" ht="20" customHeight="1" spans="1:18">
      <c r="A17" s="89"/>
      <c r="B17" s="99" t="s">
        <v>342</v>
      </c>
      <c r="C17" s="121">
        <v>2013301</v>
      </c>
      <c r="D17" s="122" t="s">
        <v>186</v>
      </c>
      <c r="E17" s="90">
        <v>30103</v>
      </c>
      <c r="F17" s="89" t="s">
        <v>343</v>
      </c>
      <c r="G17" s="123">
        <f t="shared" si="2"/>
        <v>0.68</v>
      </c>
      <c r="H17" s="123">
        <f t="shared" si="3"/>
        <v>0.68</v>
      </c>
      <c r="I17" s="87">
        <v>0.68</v>
      </c>
      <c r="J17" s="87"/>
      <c r="K17" s="87"/>
      <c r="L17" s="87"/>
      <c r="M17" s="123"/>
      <c r="N17" s="87"/>
      <c r="O17" s="87"/>
      <c r="P17" s="87"/>
      <c r="Q17" s="87"/>
      <c r="R17" s="87"/>
    </row>
    <row r="18" s="68" customFormat="1" ht="20" customHeight="1" spans="1:18">
      <c r="A18" s="89"/>
      <c r="B18" s="99" t="s">
        <v>344</v>
      </c>
      <c r="C18" s="121">
        <v>2013301</v>
      </c>
      <c r="D18" s="122" t="s">
        <v>186</v>
      </c>
      <c r="E18" s="90">
        <v>30103</v>
      </c>
      <c r="F18" s="89" t="s">
        <v>343</v>
      </c>
      <c r="G18" s="123">
        <f t="shared" si="2"/>
        <v>4.75</v>
      </c>
      <c r="H18" s="123">
        <f t="shared" si="3"/>
        <v>4.75</v>
      </c>
      <c r="I18" s="87">
        <v>4.75</v>
      </c>
      <c r="J18" s="87"/>
      <c r="K18" s="87"/>
      <c r="L18" s="87"/>
      <c r="M18" s="123"/>
      <c r="N18" s="87"/>
      <c r="O18" s="87"/>
      <c r="P18" s="87"/>
      <c r="Q18" s="87"/>
      <c r="R18" s="87"/>
    </row>
    <row r="19" s="68" customFormat="1" ht="20" customHeight="1" spans="1:18">
      <c r="A19" s="89"/>
      <c r="B19" s="99" t="s">
        <v>345</v>
      </c>
      <c r="C19" s="121">
        <v>2013301</v>
      </c>
      <c r="D19" s="122" t="s">
        <v>186</v>
      </c>
      <c r="E19" s="90">
        <v>30103</v>
      </c>
      <c r="F19" s="89" t="s">
        <v>343</v>
      </c>
      <c r="G19" s="123">
        <f t="shared" si="2"/>
        <v>0.9</v>
      </c>
      <c r="H19" s="123">
        <f t="shared" si="3"/>
        <v>0.9</v>
      </c>
      <c r="I19" s="87">
        <v>0.9</v>
      </c>
      <c r="J19" s="87"/>
      <c r="K19" s="87"/>
      <c r="L19" s="87"/>
      <c r="M19" s="123"/>
      <c r="N19" s="87"/>
      <c r="O19" s="87"/>
      <c r="P19" s="87"/>
      <c r="Q19" s="87"/>
      <c r="R19" s="87"/>
    </row>
    <row r="20" s="68" customFormat="1" ht="20" customHeight="1" spans="1:18">
      <c r="A20" s="89"/>
      <c r="B20" s="99" t="s">
        <v>346</v>
      </c>
      <c r="C20" s="121">
        <v>2013301</v>
      </c>
      <c r="D20" s="122" t="s">
        <v>186</v>
      </c>
      <c r="E20" s="90">
        <v>30199</v>
      </c>
      <c r="F20" s="89" t="s">
        <v>347</v>
      </c>
      <c r="G20" s="123">
        <f t="shared" si="2"/>
        <v>48.71</v>
      </c>
      <c r="H20" s="123">
        <f t="shared" si="3"/>
        <v>48.71</v>
      </c>
      <c r="I20" s="87">
        <v>48.71</v>
      </c>
      <c r="J20" s="87"/>
      <c r="K20" s="87"/>
      <c r="L20" s="87"/>
      <c r="M20" s="123"/>
      <c r="N20" s="87"/>
      <c r="O20" s="87"/>
      <c r="P20" s="87"/>
      <c r="Q20" s="87"/>
      <c r="R20" s="87"/>
    </row>
    <row r="21" s="68" customFormat="1" ht="20" customHeight="1" spans="1:18">
      <c r="A21" s="89"/>
      <c r="B21" s="99" t="s">
        <v>348</v>
      </c>
      <c r="C21" s="90"/>
      <c r="D21" s="119"/>
      <c r="E21" s="90"/>
      <c r="F21" s="89"/>
      <c r="G21" s="123">
        <f t="shared" ref="G21:R21" si="4">SUM(G22:G29)</f>
        <v>37.47</v>
      </c>
      <c r="H21" s="123">
        <f t="shared" si="4"/>
        <v>37.47</v>
      </c>
      <c r="I21" s="123">
        <f t="shared" si="4"/>
        <v>37.47</v>
      </c>
      <c r="J21" s="123">
        <f t="shared" si="4"/>
        <v>0</v>
      </c>
      <c r="K21" s="123">
        <f t="shared" si="4"/>
        <v>0</v>
      </c>
      <c r="L21" s="123">
        <f t="shared" si="4"/>
        <v>0</v>
      </c>
      <c r="M21" s="123">
        <f t="shared" si="4"/>
        <v>0</v>
      </c>
      <c r="N21" s="123">
        <f t="shared" si="4"/>
        <v>0</v>
      </c>
      <c r="O21" s="123">
        <f t="shared" si="4"/>
        <v>0</v>
      </c>
      <c r="P21" s="123">
        <f t="shared" si="4"/>
        <v>0</v>
      </c>
      <c r="Q21" s="123">
        <f t="shared" si="4"/>
        <v>0</v>
      </c>
      <c r="R21" s="123">
        <f t="shared" si="4"/>
        <v>0</v>
      </c>
    </row>
    <row r="22" s="68" customFormat="1" ht="20" customHeight="1" spans="1:18">
      <c r="A22" s="89"/>
      <c r="B22" s="99" t="s">
        <v>349</v>
      </c>
      <c r="C22" s="121">
        <v>2013301</v>
      </c>
      <c r="D22" s="122" t="s">
        <v>186</v>
      </c>
      <c r="E22" s="90">
        <v>30201</v>
      </c>
      <c r="F22" s="89" t="s">
        <v>350</v>
      </c>
      <c r="G22" s="123">
        <f t="shared" ref="G22:G29" si="5">H22+L22+M22</f>
        <v>17.1</v>
      </c>
      <c r="H22" s="123">
        <f t="shared" ref="H22:H29" si="6">I22+J22+K22</f>
        <v>17.1</v>
      </c>
      <c r="I22" s="130">
        <v>17.1</v>
      </c>
      <c r="J22" s="87"/>
      <c r="K22" s="87"/>
      <c r="L22" s="87"/>
      <c r="M22" s="123">
        <f t="shared" ref="M22:M29" si="7">SUM(N22:R22)</f>
        <v>0</v>
      </c>
      <c r="N22" s="87"/>
      <c r="O22" s="87"/>
      <c r="P22" s="87"/>
      <c r="Q22" s="87"/>
      <c r="R22" s="87"/>
    </row>
    <row r="23" s="68" customFormat="1" ht="20" customHeight="1" spans="1:18">
      <c r="A23" s="89"/>
      <c r="B23" s="99" t="s">
        <v>349</v>
      </c>
      <c r="C23" s="121">
        <v>2013301</v>
      </c>
      <c r="D23" s="122" t="s">
        <v>186</v>
      </c>
      <c r="E23" s="90">
        <v>30206</v>
      </c>
      <c r="F23" s="89" t="s">
        <v>351</v>
      </c>
      <c r="G23" s="123">
        <f t="shared" si="5"/>
        <v>3</v>
      </c>
      <c r="H23" s="123">
        <f t="shared" si="6"/>
        <v>3</v>
      </c>
      <c r="I23" s="130">
        <v>3</v>
      </c>
      <c r="J23" s="87"/>
      <c r="K23" s="87"/>
      <c r="L23" s="87"/>
      <c r="M23" s="123">
        <f t="shared" si="7"/>
        <v>0</v>
      </c>
      <c r="N23" s="87"/>
      <c r="O23" s="87"/>
      <c r="P23" s="87"/>
      <c r="Q23" s="87"/>
      <c r="R23" s="87"/>
    </row>
    <row r="24" s="68" customFormat="1" ht="20" customHeight="1" spans="1:18">
      <c r="A24" s="89"/>
      <c r="B24" s="99" t="s">
        <v>349</v>
      </c>
      <c r="C24" s="121">
        <v>2013301</v>
      </c>
      <c r="D24" s="122" t="s">
        <v>186</v>
      </c>
      <c r="E24" s="90">
        <v>30211</v>
      </c>
      <c r="F24" s="89" t="s">
        <v>352</v>
      </c>
      <c r="G24" s="123">
        <f t="shared" si="5"/>
        <v>3.19</v>
      </c>
      <c r="H24" s="123">
        <f t="shared" si="6"/>
        <v>3.19</v>
      </c>
      <c r="I24" s="130">
        <v>3.19</v>
      </c>
      <c r="J24" s="87"/>
      <c r="K24" s="87"/>
      <c r="L24" s="87"/>
      <c r="M24" s="123">
        <f t="shared" si="7"/>
        <v>0</v>
      </c>
      <c r="N24" s="87"/>
      <c r="O24" s="87"/>
      <c r="P24" s="87"/>
      <c r="Q24" s="87"/>
      <c r="R24" s="87"/>
    </row>
    <row r="25" s="68" customFormat="1" ht="20" customHeight="1" spans="1:18">
      <c r="A25" s="89"/>
      <c r="B25" s="99" t="s">
        <v>349</v>
      </c>
      <c r="C25" s="121">
        <v>2013301</v>
      </c>
      <c r="D25" s="122" t="s">
        <v>186</v>
      </c>
      <c r="E25" s="90">
        <v>30213</v>
      </c>
      <c r="F25" s="89" t="s">
        <v>353</v>
      </c>
      <c r="G25" s="123">
        <f t="shared" si="5"/>
        <v>0.5</v>
      </c>
      <c r="H25" s="123">
        <f t="shared" si="6"/>
        <v>0.5</v>
      </c>
      <c r="I25" s="130">
        <v>0.5</v>
      </c>
      <c r="J25" s="87"/>
      <c r="K25" s="87"/>
      <c r="L25" s="87"/>
      <c r="M25" s="123">
        <f t="shared" si="7"/>
        <v>0</v>
      </c>
      <c r="N25" s="87"/>
      <c r="O25" s="87"/>
      <c r="P25" s="87"/>
      <c r="Q25" s="87"/>
      <c r="R25" s="87"/>
    </row>
    <row r="26" s="68" customFormat="1" ht="20" customHeight="1" spans="1:18">
      <c r="A26" s="89"/>
      <c r="B26" s="99" t="s">
        <v>349</v>
      </c>
      <c r="C26" s="121">
        <v>2013301</v>
      </c>
      <c r="D26" s="122" t="s">
        <v>186</v>
      </c>
      <c r="E26" s="90">
        <v>30217</v>
      </c>
      <c r="F26" s="90" t="s">
        <v>354</v>
      </c>
      <c r="G26" s="123">
        <f t="shared" si="5"/>
        <v>0.87</v>
      </c>
      <c r="H26" s="123">
        <f t="shared" si="6"/>
        <v>0.87</v>
      </c>
      <c r="I26" s="130">
        <v>0.87</v>
      </c>
      <c r="J26" s="87"/>
      <c r="K26" s="87"/>
      <c r="L26" s="87"/>
      <c r="M26" s="123">
        <f t="shared" si="7"/>
        <v>0</v>
      </c>
      <c r="N26" s="87"/>
      <c r="O26" s="87"/>
      <c r="P26" s="87"/>
      <c r="Q26" s="87"/>
      <c r="R26" s="87"/>
    </row>
    <row r="27" s="68" customFormat="1" ht="20" customHeight="1" spans="1:18">
      <c r="A27" s="89"/>
      <c r="B27" s="99" t="s">
        <v>349</v>
      </c>
      <c r="C27" s="121">
        <v>2013301</v>
      </c>
      <c r="D27" s="122" t="s">
        <v>186</v>
      </c>
      <c r="E27" s="90">
        <v>30226</v>
      </c>
      <c r="F27" s="90" t="s">
        <v>355</v>
      </c>
      <c r="G27" s="123">
        <f t="shared" si="5"/>
        <v>0.61</v>
      </c>
      <c r="H27" s="123">
        <f t="shared" si="6"/>
        <v>0.61</v>
      </c>
      <c r="I27" s="130">
        <v>0.61</v>
      </c>
      <c r="J27" s="87"/>
      <c r="K27" s="87"/>
      <c r="L27" s="87"/>
      <c r="M27" s="123">
        <f t="shared" si="7"/>
        <v>0</v>
      </c>
      <c r="N27" s="87"/>
      <c r="O27" s="87"/>
      <c r="P27" s="87"/>
      <c r="Q27" s="87"/>
      <c r="R27" s="87"/>
    </row>
    <row r="28" s="68" customFormat="1" ht="20" customHeight="1" spans="1:18">
      <c r="A28" s="89"/>
      <c r="B28" s="99" t="s">
        <v>349</v>
      </c>
      <c r="C28" s="121">
        <v>2013301</v>
      </c>
      <c r="D28" s="122" t="s">
        <v>186</v>
      </c>
      <c r="E28" s="90">
        <v>30228</v>
      </c>
      <c r="F28" s="90" t="s">
        <v>356</v>
      </c>
      <c r="G28" s="123">
        <f t="shared" si="5"/>
        <v>10.2</v>
      </c>
      <c r="H28" s="123">
        <f t="shared" si="6"/>
        <v>10.2</v>
      </c>
      <c r="I28" s="130">
        <v>10.2</v>
      </c>
      <c r="J28" s="87"/>
      <c r="K28" s="87"/>
      <c r="L28" s="87"/>
      <c r="M28" s="123">
        <f t="shared" si="7"/>
        <v>0</v>
      </c>
      <c r="N28" s="87"/>
      <c r="O28" s="87"/>
      <c r="P28" s="87"/>
      <c r="Q28" s="87"/>
      <c r="R28" s="87"/>
    </row>
    <row r="29" s="68" customFormat="1" ht="20" customHeight="1" spans="1:18">
      <c r="A29" s="89"/>
      <c r="B29" s="99" t="s">
        <v>349</v>
      </c>
      <c r="C29" s="121">
        <v>2013301</v>
      </c>
      <c r="D29" s="122" t="s">
        <v>186</v>
      </c>
      <c r="E29" s="90">
        <v>30239</v>
      </c>
      <c r="F29" s="90" t="s">
        <v>357</v>
      </c>
      <c r="G29" s="123">
        <f t="shared" si="5"/>
        <v>2</v>
      </c>
      <c r="H29" s="123">
        <f t="shared" si="6"/>
        <v>2</v>
      </c>
      <c r="I29" s="130">
        <v>2</v>
      </c>
      <c r="J29" s="87"/>
      <c r="K29" s="87"/>
      <c r="L29" s="87"/>
      <c r="M29" s="123">
        <f t="shared" si="7"/>
        <v>0</v>
      </c>
      <c r="N29" s="87"/>
      <c r="O29" s="87"/>
      <c r="P29" s="87"/>
      <c r="Q29" s="87"/>
      <c r="R29" s="87"/>
    </row>
    <row r="31" s="68" customFormat="1" spans="1:1">
      <c r="A31" s="68" t="s">
        <v>358</v>
      </c>
    </row>
    <row r="32" s="68" customFormat="1" spans="1:1">
      <c r="A32" s="126" t="s">
        <v>359</v>
      </c>
    </row>
  </sheetData>
  <mergeCells count="24">
    <mergeCell ref="A1:R1"/>
    <mergeCell ref="A2:R2"/>
    <mergeCell ref="A3:L3"/>
    <mergeCell ref="M3:R3"/>
    <mergeCell ref="C4:D4"/>
    <mergeCell ref="E4:F4"/>
    <mergeCell ref="H4:K4"/>
    <mergeCell ref="M4:R4"/>
    <mergeCell ref="A4:A5"/>
    <mergeCell ref="B4:B5"/>
    <mergeCell ref="G4:G5"/>
    <mergeCell ref="G6:G7"/>
    <mergeCell ref="H6:H7"/>
    <mergeCell ref="I6:I7"/>
    <mergeCell ref="J6:J7"/>
    <mergeCell ref="K6:K7"/>
    <mergeCell ref="L4:L5"/>
    <mergeCell ref="L6:L7"/>
    <mergeCell ref="N6:N7"/>
    <mergeCell ref="O6:O7"/>
    <mergeCell ref="P6:P7"/>
    <mergeCell ref="Q6:Q7"/>
    <mergeCell ref="R6:R7"/>
    <mergeCell ref="A6:F7"/>
  </mergeCells>
  <pageMargins left="0.75" right="0.75" top="1" bottom="1" header="0.5" footer="0.5"/>
  <pageSetup paperSize="9" scale="6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1"/>
  <sheetViews>
    <sheetView workbookViewId="0">
      <selection activeCell="B15" sqref="B15"/>
    </sheetView>
  </sheetViews>
  <sheetFormatPr defaultColWidth="9" defaultRowHeight="14.25"/>
  <cols>
    <col min="1" max="1" width="15.875" style="67" customWidth="1"/>
    <col min="2" max="2" width="28.625" style="69" customWidth="1"/>
    <col min="3" max="3" width="12" style="67" customWidth="1"/>
    <col min="4" max="4" width="16" style="67" customWidth="1"/>
    <col min="5" max="5" width="8.75" style="67" customWidth="1"/>
    <col min="6" max="6" width="10.75" style="70" customWidth="1"/>
    <col min="7" max="7" width="9.375" style="70" customWidth="1"/>
    <col min="8" max="8" width="9.25" style="70" customWidth="1"/>
    <col min="9" max="15" width="9.625" style="70" customWidth="1"/>
    <col min="16" max="16" width="9.75" style="70" customWidth="1"/>
    <col min="17" max="17" width="11.5" style="70" customWidth="1"/>
    <col min="18" max="18" width="13.125" style="70" customWidth="1"/>
    <col min="19" max="24" width="12" style="70" customWidth="1"/>
    <col min="25" max="26" width="9.875" style="70" customWidth="1"/>
    <col min="27" max="27" width="14" style="70" customWidth="1"/>
    <col min="28" max="28" width="9.875" style="70" customWidth="1"/>
    <col min="29" max="29" width="8.25" style="70" customWidth="1"/>
    <col min="30" max="31" width="9.875" style="70" customWidth="1"/>
    <col min="32" max="32" width="10.625" style="70" customWidth="1"/>
    <col min="33" max="34" width="9.875" style="70" customWidth="1"/>
    <col min="35" max="35" width="11.75" style="70" customWidth="1"/>
    <col min="36" max="36" width="9.625" style="70" customWidth="1"/>
    <col min="37" max="37" width="4.25" style="70" customWidth="1"/>
    <col min="38" max="38" width="14.625" style="67" customWidth="1"/>
    <col min="39" max="39" width="5.625" style="67" customWidth="1"/>
    <col min="40" max="40" width="7" style="67" customWidth="1"/>
    <col min="41" max="41" width="2.5" style="67" customWidth="1"/>
    <col min="42" max="42" width="2.125" style="67" customWidth="1"/>
    <col min="43" max="43" width="3.125" style="67" customWidth="1"/>
    <col min="44" max="44" width="3.375" style="67" customWidth="1"/>
    <col min="45" max="45" width="4.5" style="67" customWidth="1"/>
    <col min="46" max="46" width="6.125" style="67" customWidth="1"/>
    <col min="47" max="47" width="6.5" style="67" customWidth="1"/>
    <col min="48" max="48" width="5.875" style="67" customWidth="1"/>
    <col min="49" max="253" width="9" style="67"/>
    <col min="254" max="16384" width="9" style="68"/>
  </cols>
  <sheetData>
    <row r="1" s="67" customFormat="1" customHeight="1" spans="1:37">
      <c r="A1" s="71" t="s">
        <v>360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</row>
    <row r="2" s="67" customFormat="1" ht="21" customHeight="1" spans="1:37">
      <c r="A2" s="72" t="s">
        <v>361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</row>
    <row r="3" ht="15" customHeight="1" spans="1:18">
      <c r="A3" s="73" t="s">
        <v>326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11" t="s">
        <v>80</v>
      </c>
      <c r="N3" s="111"/>
      <c r="O3" s="111"/>
      <c r="P3" s="111"/>
      <c r="Q3" s="111"/>
      <c r="R3" s="111"/>
    </row>
    <row r="4" ht="23" customHeight="1" spans="1:18">
      <c r="A4" s="74" t="s">
        <v>133</v>
      </c>
      <c r="B4" s="75" t="s">
        <v>327</v>
      </c>
      <c r="C4" s="76" t="s">
        <v>204</v>
      </c>
      <c r="D4" s="76"/>
      <c r="E4" s="77" t="s">
        <v>328</v>
      </c>
      <c r="F4" s="77"/>
      <c r="G4" s="78" t="s">
        <v>298</v>
      </c>
      <c r="H4" s="79" t="s">
        <v>137</v>
      </c>
      <c r="I4" s="79"/>
      <c r="J4" s="79"/>
      <c r="K4" s="79"/>
      <c r="L4" s="79" t="s">
        <v>138</v>
      </c>
      <c r="M4" s="79" t="s">
        <v>139</v>
      </c>
      <c r="N4" s="79"/>
      <c r="O4" s="79"/>
      <c r="P4" s="79"/>
      <c r="Q4" s="79"/>
      <c r="R4" s="79"/>
    </row>
    <row r="5" ht="23.25" spans="1:18">
      <c r="A5" s="74"/>
      <c r="B5" s="75"/>
      <c r="C5" s="80" t="s">
        <v>170</v>
      </c>
      <c r="D5" s="80" t="s">
        <v>171</v>
      </c>
      <c r="E5" s="80" t="s">
        <v>170</v>
      </c>
      <c r="F5" s="80" t="s">
        <v>171</v>
      </c>
      <c r="G5" s="78"/>
      <c r="H5" s="81" t="s">
        <v>140</v>
      </c>
      <c r="I5" s="79" t="s">
        <v>167</v>
      </c>
      <c r="J5" s="79" t="s">
        <v>168</v>
      </c>
      <c r="K5" s="79" t="s">
        <v>169</v>
      </c>
      <c r="L5" s="79"/>
      <c r="M5" s="79" t="s">
        <v>140</v>
      </c>
      <c r="N5" s="79" t="s">
        <v>144</v>
      </c>
      <c r="O5" s="79" t="s">
        <v>145</v>
      </c>
      <c r="P5" s="79" t="s">
        <v>146</v>
      </c>
      <c r="Q5" s="79" t="s">
        <v>147</v>
      </c>
      <c r="R5" s="79" t="s">
        <v>148</v>
      </c>
    </row>
    <row r="6" ht="24" customHeight="1" spans="1:18">
      <c r="A6" s="82" t="s">
        <v>150</v>
      </c>
      <c r="B6" s="82"/>
      <c r="C6" s="82"/>
      <c r="D6" s="82"/>
      <c r="E6" s="82"/>
      <c r="F6" s="82"/>
      <c r="G6" s="83" t="s">
        <v>329</v>
      </c>
      <c r="H6" s="84" t="s">
        <v>314</v>
      </c>
      <c r="I6" s="84">
        <v>3</v>
      </c>
      <c r="J6" s="84">
        <v>4</v>
      </c>
      <c r="K6" s="84">
        <v>5</v>
      </c>
      <c r="L6" s="112">
        <v>6</v>
      </c>
      <c r="M6" s="86" t="s">
        <v>362</v>
      </c>
      <c r="N6" s="112">
        <v>8</v>
      </c>
      <c r="O6" s="112">
        <v>9</v>
      </c>
      <c r="P6" s="112">
        <v>10</v>
      </c>
      <c r="Q6" s="112">
        <v>11</v>
      </c>
      <c r="R6" s="112">
        <v>12</v>
      </c>
    </row>
    <row r="7" spans="1:18">
      <c r="A7" s="85"/>
      <c r="B7" s="86"/>
      <c r="C7" s="86"/>
      <c r="D7" s="86"/>
      <c r="E7" s="86"/>
      <c r="F7" s="86" t="s">
        <v>136</v>
      </c>
      <c r="G7" s="87">
        <f>H7</f>
        <v>65.66</v>
      </c>
      <c r="H7" s="88">
        <f>I7+L7+M7</f>
        <v>65.66</v>
      </c>
      <c r="I7" s="88">
        <f>I9+I11+I14+I16+I18</f>
        <v>65.66</v>
      </c>
      <c r="J7" s="88"/>
      <c r="K7" s="88"/>
      <c r="L7" s="88"/>
      <c r="M7" s="113"/>
      <c r="N7" s="114"/>
      <c r="O7" s="114"/>
      <c r="P7" s="114"/>
      <c r="Q7" s="114"/>
      <c r="R7" s="114"/>
    </row>
    <row r="8" spans="1:18">
      <c r="A8" s="89" t="s">
        <v>332</v>
      </c>
      <c r="B8" s="90"/>
      <c r="C8" s="90"/>
      <c r="D8" s="90"/>
      <c r="E8" s="90"/>
      <c r="F8" s="90"/>
      <c r="G8" s="91"/>
      <c r="H8" s="92"/>
      <c r="I8" s="91"/>
      <c r="J8" s="91"/>
      <c r="K8" s="91"/>
      <c r="L8" s="91"/>
      <c r="M8" s="91"/>
      <c r="N8" s="91"/>
      <c r="O8" s="91"/>
      <c r="P8" s="91"/>
      <c r="Q8" s="91"/>
      <c r="R8" s="91"/>
    </row>
    <row r="9" ht="23" customHeight="1" spans="1:18">
      <c r="A9" s="93"/>
      <c r="B9" s="94" t="s">
        <v>363</v>
      </c>
      <c r="C9" s="94"/>
      <c r="D9" s="95"/>
      <c r="E9" s="95"/>
      <c r="F9" s="95"/>
      <c r="G9" s="88">
        <v>15</v>
      </c>
      <c r="H9" s="88">
        <f>H10</f>
        <v>15</v>
      </c>
      <c r="I9" s="88">
        <f>I10</f>
        <v>15</v>
      </c>
      <c r="J9" s="88"/>
      <c r="K9" s="88"/>
      <c r="L9" s="88"/>
      <c r="M9" s="88"/>
      <c r="N9" s="88"/>
      <c r="O9" s="88"/>
      <c r="P9" s="88"/>
      <c r="Q9" s="88"/>
      <c r="R9" s="88"/>
    </row>
    <row r="10" ht="23" customHeight="1" spans="1:18">
      <c r="A10" s="96"/>
      <c r="B10" s="97" t="s">
        <v>364</v>
      </c>
      <c r="C10" s="98">
        <v>2013304</v>
      </c>
      <c r="D10" s="90" t="s">
        <v>187</v>
      </c>
      <c r="E10" s="99">
        <v>30201</v>
      </c>
      <c r="F10" s="90" t="s">
        <v>350</v>
      </c>
      <c r="G10" s="91">
        <v>15</v>
      </c>
      <c r="H10" s="91">
        <v>15</v>
      </c>
      <c r="I10" s="91">
        <v>15</v>
      </c>
      <c r="J10" s="91"/>
      <c r="K10" s="91"/>
      <c r="L10" s="91"/>
      <c r="M10" s="91"/>
      <c r="N10" s="91"/>
      <c r="O10" s="91"/>
      <c r="P10" s="91"/>
      <c r="Q10" s="91"/>
      <c r="R10" s="91"/>
    </row>
    <row r="11" ht="23" customHeight="1" spans="1:18">
      <c r="A11" s="100"/>
      <c r="B11" s="101" t="s">
        <v>365</v>
      </c>
      <c r="C11" s="102"/>
      <c r="D11" s="103"/>
      <c r="E11" s="103"/>
      <c r="F11" s="103"/>
      <c r="G11" s="88">
        <v>15</v>
      </c>
      <c r="H11" s="88">
        <f>H12+H13</f>
        <v>15</v>
      </c>
      <c r="I11" s="88">
        <f>I12+I13</f>
        <v>15</v>
      </c>
      <c r="J11" s="88"/>
      <c r="K11" s="88"/>
      <c r="L11" s="88"/>
      <c r="M11" s="88"/>
      <c r="N11" s="88"/>
      <c r="O11" s="88"/>
      <c r="P11" s="88"/>
      <c r="Q11" s="88"/>
      <c r="R11" s="88"/>
    </row>
    <row r="12" ht="23" customHeight="1" spans="1:18">
      <c r="A12" s="104"/>
      <c r="B12" s="105" t="s">
        <v>366</v>
      </c>
      <c r="C12" s="98">
        <v>2013304</v>
      </c>
      <c r="D12" s="90" t="s">
        <v>187</v>
      </c>
      <c r="E12" s="99">
        <v>30201</v>
      </c>
      <c r="F12" s="90" t="s">
        <v>350</v>
      </c>
      <c r="G12" s="91">
        <v>14</v>
      </c>
      <c r="H12" s="91">
        <v>14</v>
      </c>
      <c r="I12" s="91">
        <v>14</v>
      </c>
      <c r="J12" s="91"/>
      <c r="K12" s="91"/>
      <c r="L12" s="91"/>
      <c r="M12" s="91"/>
      <c r="N12" s="91"/>
      <c r="O12" s="91"/>
      <c r="P12" s="91"/>
      <c r="Q12" s="91"/>
      <c r="R12" s="91"/>
    </row>
    <row r="13" ht="23" customHeight="1" spans="1:18">
      <c r="A13" s="96"/>
      <c r="B13" s="105"/>
      <c r="C13" s="98">
        <v>2013304</v>
      </c>
      <c r="D13" s="90" t="s">
        <v>187</v>
      </c>
      <c r="E13" s="90">
        <v>30217</v>
      </c>
      <c r="F13" s="90" t="s">
        <v>354</v>
      </c>
      <c r="G13" s="91">
        <v>1</v>
      </c>
      <c r="H13" s="91">
        <v>1</v>
      </c>
      <c r="I13" s="91">
        <v>1</v>
      </c>
      <c r="J13" s="91"/>
      <c r="K13" s="91"/>
      <c r="L13" s="91"/>
      <c r="M13" s="91"/>
      <c r="N13" s="91"/>
      <c r="O13" s="91"/>
      <c r="P13" s="91"/>
      <c r="Q13" s="91"/>
      <c r="R13" s="91"/>
    </row>
    <row r="14" ht="23" customHeight="1" spans="1:18">
      <c r="A14" s="100"/>
      <c r="B14" s="101" t="s">
        <v>367</v>
      </c>
      <c r="C14" s="102"/>
      <c r="D14" s="103"/>
      <c r="E14" s="103"/>
      <c r="F14" s="103"/>
      <c r="G14" s="88">
        <v>28.66</v>
      </c>
      <c r="H14" s="88">
        <f t="shared" ref="H14:H18" si="0">H15</f>
        <v>28.66</v>
      </c>
      <c r="I14" s="88">
        <f t="shared" ref="I14:I18" si="1">I15</f>
        <v>28.66</v>
      </c>
      <c r="J14" s="88"/>
      <c r="K14" s="88"/>
      <c r="L14" s="88"/>
      <c r="M14" s="88"/>
      <c r="N14" s="88"/>
      <c r="O14" s="88"/>
      <c r="P14" s="88"/>
      <c r="Q14" s="88"/>
      <c r="R14" s="88"/>
    </row>
    <row r="15" ht="23" customHeight="1" spans="1:18">
      <c r="A15" s="96"/>
      <c r="B15" s="105" t="s">
        <v>368</v>
      </c>
      <c r="C15" s="98">
        <v>2013304</v>
      </c>
      <c r="D15" s="90" t="s">
        <v>187</v>
      </c>
      <c r="E15" s="99">
        <v>30201</v>
      </c>
      <c r="F15" s="90" t="s">
        <v>350</v>
      </c>
      <c r="G15" s="91">
        <v>28.66</v>
      </c>
      <c r="H15" s="91">
        <v>28.66</v>
      </c>
      <c r="I15" s="91">
        <v>28.66</v>
      </c>
      <c r="J15" s="91"/>
      <c r="K15" s="91"/>
      <c r="L15" s="91"/>
      <c r="M15" s="91"/>
      <c r="N15" s="91"/>
      <c r="O15" s="91"/>
      <c r="P15" s="91"/>
      <c r="Q15" s="91"/>
      <c r="R15" s="91"/>
    </row>
    <row r="16" ht="23" customHeight="1" spans="1:18">
      <c r="A16" s="100"/>
      <c r="B16" s="101" t="s">
        <v>369</v>
      </c>
      <c r="C16" s="106"/>
      <c r="D16" s="103"/>
      <c r="E16" s="95"/>
      <c r="F16" s="103"/>
      <c r="G16" s="88">
        <v>2</v>
      </c>
      <c r="H16" s="88">
        <f t="shared" si="0"/>
        <v>2</v>
      </c>
      <c r="I16" s="88">
        <f t="shared" si="1"/>
        <v>2</v>
      </c>
      <c r="J16" s="88"/>
      <c r="K16" s="88"/>
      <c r="L16" s="88"/>
      <c r="M16" s="88"/>
      <c r="N16" s="88"/>
      <c r="O16" s="88"/>
      <c r="P16" s="88"/>
      <c r="Q16" s="88"/>
      <c r="R16" s="88"/>
    </row>
    <row r="17" ht="23" customHeight="1" spans="1:18">
      <c r="A17" s="96"/>
      <c r="B17" s="107" t="s">
        <v>370</v>
      </c>
      <c r="C17" s="108">
        <v>2013304</v>
      </c>
      <c r="D17" s="90" t="s">
        <v>187</v>
      </c>
      <c r="E17" s="99">
        <v>30201</v>
      </c>
      <c r="F17" s="90" t="s">
        <v>350</v>
      </c>
      <c r="G17" s="91">
        <v>2</v>
      </c>
      <c r="H17" s="91">
        <v>2</v>
      </c>
      <c r="I17" s="91">
        <v>2</v>
      </c>
      <c r="J17" s="91"/>
      <c r="K17" s="91"/>
      <c r="L17" s="91"/>
      <c r="M17" s="91"/>
      <c r="N17" s="91"/>
      <c r="O17" s="91"/>
      <c r="P17" s="91"/>
      <c r="Q17" s="91"/>
      <c r="R17" s="91"/>
    </row>
    <row r="18" ht="23" customHeight="1" spans="1:18">
      <c r="A18" s="100"/>
      <c r="B18" s="101" t="s">
        <v>371</v>
      </c>
      <c r="C18" s="106"/>
      <c r="D18" s="103"/>
      <c r="E18" s="95"/>
      <c r="F18" s="103"/>
      <c r="G18" s="88">
        <v>5</v>
      </c>
      <c r="H18" s="88">
        <f t="shared" si="0"/>
        <v>5</v>
      </c>
      <c r="I18" s="88">
        <f>I19</f>
        <v>5</v>
      </c>
      <c r="J18" s="88"/>
      <c r="K18" s="88"/>
      <c r="L18" s="88"/>
      <c r="M18" s="88"/>
      <c r="N18" s="88"/>
      <c r="O18" s="88"/>
      <c r="P18" s="88"/>
      <c r="Q18" s="88"/>
      <c r="R18" s="88"/>
    </row>
    <row r="19" ht="23" customHeight="1" spans="1:18">
      <c r="A19" s="96"/>
      <c r="B19" s="109" t="s">
        <v>372</v>
      </c>
      <c r="C19" s="108">
        <v>2013399</v>
      </c>
      <c r="D19" s="90" t="s">
        <v>188</v>
      </c>
      <c r="E19" s="99">
        <v>30201</v>
      </c>
      <c r="F19" s="90" t="s">
        <v>350</v>
      </c>
      <c r="G19" s="92">
        <v>5</v>
      </c>
      <c r="H19" s="91">
        <v>5</v>
      </c>
      <c r="I19" s="91">
        <v>5</v>
      </c>
      <c r="J19" s="91"/>
      <c r="K19" s="91"/>
      <c r="L19" s="91"/>
      <c r="M19" s="91"/>
      <c r="N19" s="91"/>
      <c r="O19" s="91"/>
      <c r="P19" s="91"/>
      <c r="Q19" s="91"/>
      <c r="R19" s="91"/>
    </row>
    <row r="20" s="68" customFormat="1" spans="1:253">
      <c r="A20" s="67"/>
      <c r="B20" s="69"/>
      <c r="C20" s="67"/>
      <c r="D20" s="67"/>
      <c r="E20" s="67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</row>
    <row r="21" ht="70" customHeight="1" spans="1:18">
      <c r="A21" s="110" t="s">
        <v>373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</row>
  </sheetData>
  <protectedRanges>
    <protectedRange sqref="A1:A2" name="区域1_2"/>
    <protectedRange sqref="B10" name="区域1_3_2"/>
    <protectedRange sqref="B10" name="区域1_3_1_1"/>
    <protectedRange sqref="B12" name="区域1_3_1_2"/>
    <protectedRange sqref="B15" name="区域1_3_1_3"/>
    <protectedRange sqref="C17" name="区域1_4"/>
    <protectedRange sqref="B1:E1 G1:Y1" name="区域1"/>
    <protectedRange sqref="A1:A2" name="区域1_2_1"/>
    <protectedRange sqref="B10" name="区域1_3_1"/>
    <protectedRange sqref="B10" name="区域1_3_2_1"/>
    <protectedRange sqref="B10" name="区域1_2_1_1"/>
    <protectedRange sqref="B10" name="区域1_3_1_1_1"/>
    <protectedRange sqref="B12" name="区域1_3_3"/>
    <protectedRange sqref="B12" name="区域1_3_1_2_1"/>
    <protectedRange sqref="B15" name="区域1_3_4"/>
    <protectedRange sqref="B15" name="区域1_3_1_3_1"/>
    <protectedRange sqref="B19" name="区域1_4_1"/>
    <protectedRange sqref="C17" name="区域1_4_2"/>
    <protectedRange sqref="C19" name="区域1_5"/>
  </protectedRanges>
  <mergeCells count="14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21:R21"/>
    <mergeCell ref="A4:A5"/>
    <mergeCell ref="B4:B5"/>
    <mergeCell ref="G4:G5"/>
    <mergeCell ref="L4:L5"/>
  </mergeCells>
  <pageMargins left="0.75" right="0.75" top="1" bottom="1" header="0.5" footer="0.5"/>
  <pageSetup paperSize="9" scale="6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B43" sqref="B43"/>
    </sheetView>
  </sheetViews>
  <sheetFormatPr defaultColWidth="9" defaultRowHeight="13.5" outlineLevelCol="4"/>
  <cols>
    <col min="1" max="5" width="18" customWidth="1"/>
  </cols>
  <sheetData>
    <row r="1" customHeight="1" spans="1:5">
      <c r="A1" s="1" t="s">
        <v>360</v>
      </c>
      <c r="B1" s="1"/>
      <c r="C1" s="1"/>
      <c r="D1" s="1"/>
      <c r="E1" s="1"/>
    </row>
    <row r="2" ht="15" customHeight="1" spans="1:5">
      <c r="A2" s="2" t="s">
        <v>374</v>
      </c>
      <c r="B2" s="2"/>
      <c r="C2" s="2"/>
      <c r="D2" s="2"/>
      <c r="E2" s="2"/>
    </row>
    <row r="3" ht="15" customHeight="1" spans="1:5">
      <c r="A3" s="62" t="s">
        <v>375</v>
      </c>
      <c r="B3" s="62"/>
      <c r="C3" s="62"/>
      <c r="D3" s="52" t="s">
        <v>80</v>
      </c>
      <c r="E3" s="52"/>
    </row>
    <row r="4" ht="15" customHeight="1" spans="1:5">
      <c r="A4" s="53" t="s">
        <v>133</v>
      </c>
      <c r="B4" s="54" t="s">
        <v>376</v>
      </c>
      <c r="C4" s="54"/>
      <c r="D4" s="54"/>
      <c r="E4" s="54"/>
    </row>
    <row r="5" ht="14.25" spans="1:5">
      <c r="A5" s="53"/>
      <c r="B5" s="55" t="s">
        <v>136</v>
      </c>
      <c r="C5" s="54" t="s">
        <v>377</v>
      </c>
      <c r="D5" s="54" t="s">
        <v>378</v>
      </c>
      <c r="E5" s="54" t="s">
        <v>379</v>
      </c>
    </row>
    <row r="6" ht="14.25" spans="1:5">
      <c r="A6" s="63" t="s">
        <v>150</v>
      </c>
      <c r="B6" s="56" t="s">
        <v>380</v>
      </c>
      <c r="C6" s="57">
        <v>2</v>
      </c>
      <c r="D6" s="57">
        <v>3</v>
      </c>
      <c r="E6" s="57">
        <v>4</v>
      </c>
    </row>
    <row r="7" ht="14.25" spans="1:5">
      <c r="A7" s="64" t="s">
        <v>136</v>
      </c>
      <c r="B7" s="65">
        <f>B8+B9</f>
        <v>0</v>
      </c>
      <c r="C7" s="65">
        <f>C8+C9</f>
        <v>0</v>
      </c>
      <c r="D7" s="65">
        <f>D8+D9</f>
        <v>0</v>
      </c>
      <c r="E7" s="65">
        <f>E8+E9</f>
        <v>0</v>
      </c>
    </row>
    <row r="8" ht="14.25" spans="1:5">
      <c r="A8" s="66" t="s">
        <v>381</v>
      </c>
      <c r="B8" s="58">
        <f>C8+D8+E8</f>
        <v>0</v>
      </c>
      <c r="C8" s="61">
        <v>0</v>
      </c>
      <c r="D8" s="61">
        <v>0</v>
      </c>
      <c r="E8" s="61">
        <v>0</v>
      </c>
    </row>
    <row r="9" ht="14.25" spans="1:5">
      <c r="A9" s="59" t="s">
        <v>382</v>
      </c>
      <c r="B9" s="58">
        <f>C9+D9+E9</f>
        <v>0</v>
      </c>
      <c r="C9" s="61">
        <v>0</v>
      </c>
      <c r="D9" s="61">
        <v>0</v>
      </c>
      <c r="E9" s="61">
        <v>0</v>
      </c>
    </row>
    <row r="11" spans="1:1">
      <c r="A11" t="s">
        <v>130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20" sqref="C20"/>
    </sheetView>
  </sheetViews>
  <sheetFormatPr defaultColWidth="9" defaultRowHeight="13.5" outlineLevelCol="5"/>
  <cols>
    <col min="1" max="6" width="19.125" customWidth="1"/>
  </cols>
  <sheetData>
    <row r="1" customHeight="1" spans="1:6">
      <c r="A1" s="1" t="s">
        <v>383</v>
      </c>
      <c r="B1" s="1"/>
      <c r="C1" s="1"/>
      <c r="D1" s="1"/>
      <c r="E1" s="1"/>
      <c r="F1" s="1"/>
    </row>
    <row r="2" ht="15" customHeight="1" spans="1:6">
      <c r="A2" s="2" t="s">
        <v>384</v>
      </c>
      <c r="B2" s="2"/>
      <c r="C2" s="2"/>
      <c r="D2" s="2"/>
      <c r="E2" s="2"/>
      <c r="F2" s="2"/>
    </row>
    <row r="3" ht="15" customHeight="1" spans="1:6">
      <c r="A3" s="51" t="s">
        <v>161</v>
      </c>
      <c r="B3" s="51"/>
      <c r="C3" s="51"/>
      <c r="D3" s="51"/>
      <c r="E3" s="52" t="s">
        <v>80</v>
      </c>
      <c r="F3" s="52"/>
    </row>
    <row r="4" ht="15" customHeight="1" spans="1:6">
      <c r="A4" s="53" t="s">
        <v>133</v>
      </c>
      <c r="B4" s="54" t="s">
        <v>327</v>
      </c>
      <c r="C4" s="54" t="s">
        <v>385</v>
      </c>
      <c r="D4" s="54"/>
      <c r="E4" s="54"/>
      <c r="F4" s="54"/>
    </row>
    <row r="5" ht="14.25" spans="1:6">
      <c r="A5" s="53"/>
      <c r="B5" s="54"/>
      <c r="C5" s="55" t="s">
        <v>136</v>
      </c>
      <c r="D5" s="54" t="s">
        <v>167</v>
      </c>
      <c r="E5" s="54" t="s">
        <v>386</v>
      </c>
      <c r="F5" s="54" t="s">
        <v>169</v>
      </c>
    </row>
    <row r="6" ht="15" customHeight="1" spans="1:6">
      <c r="A6" s="56" t="s">
        <v>150</v>
      </c>
      <c r="B6" s="56"/>
      <c r="C6" s="57" t="s">
        <v>380</v>
      </c>
      <c r="D6" s="57">
        <v>2</v>
      </c>
      <c r="E6" s="57">
        <v>3</v>
      </c>
      <c r="F6" s="57">
        <v>4</v>
      </c>
    </row>
    <row r="7" ht="14.25" spans="1:6">
      <c r="A7" s="56"/>
      <c r="B7" s="57" t="s">
        <v>136</v>
      </c>
      <c r="C7" s="58">
        <f>C8+C11</f>
        <v>0</v>
      </c>
      <c r="D7" s="58">
        <f>D8+D11</f>
        <v>0</v>
      </c>
      <c r="E7" s="58">
        <f>E8+E11</f>
        <v>0</v>
      </c>
      <c r="F7" s="58">
        <f>F8+F11</f>
        <v>0</v>
      </c>
    </row>
    <row r="8" ht="14.25" spans="1:6">
      <c r="A8" s="59" t="s">
        <v>381</v>
      </c>
      <c r="B8" s="60"/>
      <c r="C8" s="58">
        <f>SUM(C9:C10)</f>
        <v>0</v>
      </c>
      <c r="D8" s="58">
        <f>SUM(D9:D10)</f>
        <v>0</v>
      </c>
      <c r="E8" s="58">
        <f>SUM(E9:E10)</f>
        <v>0</v>
      </c>
      <c r="F8" s="58">
        <f>SUM(F9:F10)</f>
        <v>0</v>
      </c>
    </row>
    <row r="9" ht="14.25" spans="1:6">
      <c r="A9" s="59"/>
      <c r="B9" s="60" t="s">
        <v>387</v>
      </c>
      <c r="C9" s="58">
        <f t="shared" ref="C9:C13" si="0">D9+E9+F9</f>
        <v>0</v>
      </c>
      <c r="D9" s="61">
        <v>0</v>
      </c>
      <c r="E9" s="61">
        <v>0</v>
      </c>
      <c r="F9" s="61">
        <v>0</v>
      </c>
    </row>
    <row r="10" ht="14.25" spans="1:6">
      <c r="A10" s="59"/>
      <c r="B10" s="60" t="s">
        <v>388</v>
      </c>
      <c r="C10" s="58">
        <f t="shared" si="0"/>
        <v>0</v>
      </c>
      <c r="D10" s="61">
        <v>0</v>
      </c>
      <c r="E10" s="61">
        <v>0</v>
      </c>
      <c r="F10" s="61">
        <v>0</v>
      </c>
    </row>
    <row r="11" ht="14.25" spans="1:6">
      <c r="A11" s="59" t="s">
        <v>382</v>
      </c>
      <c r="B11" s="60"/>
      <c r="C11" s="58">
        <f>SUM(C12:C13)</f>
        <v>0</v>
      </c>
      <c r="D11" s="58">
        <f>SUM(D12:D13)</f>
        <v>0</v>
      </c>
      <c r="E11" s="58">
        <f>SUM(E12:E13)</f>
        <v>0</v>
      </c>
      <c r="F11" s="58">
        <f>SUM(F12:F13)</f>
        <v>0</v>
      </c>
    </row>
    <row r="12" ht="14.25" spans="1:6">
      <c r="A12" s="59"/>
      <c r="B12" s="60" t="s">
        <v>389</v>
      </c>
      <c r="C12" s="58">
        <f t="shared" si="0"/>
        <v>0</v>
      </c>
      <c r="D12" s="61">
        <v>0</v>
      </c>
      <c r="E12" s="61">
        <v>0</v>
      </c>
      <c r="F12" s="61">
        <v>0</v>
      </c>
    </row>
    <row r="13" ht="14.25" spans="1:6">
      <c r="A13" s="59"/>
      <c r="B13" s="60" t="s">
        <v>390</v>
      </c>
      <c r="C13" s="58">
        <f t="shared" si="0"/>
        <v>0</v>
      </c>
      <c r="D13" s="61">
        <v>0</v>
      </c>
      <c r="E13" s="61">
        <v>0</v>
      </c>
      <c r="F13" s="61">
        <v>0</v>
      </c>
    </row>
    <row r="15" spans="1:1">
      <c r="A15" t="s">
        <v>130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workbookViewId="0">
      <selection activeCell="G19" sqref="G19"/>
    </sheetView>
  </sheetViews>
  <sheetFormatPr defaultColWidth="9" defaultRowHeight="13.5"/>
  <cols>
    <col min="1" max="1" width="10.125" customWidth="1"/>
    <col min="2" max="2" width="11.125" customWidth="1"/>
    <col min="5" max="5" width="13.625" customWidth="1"/>
    <col min="6" max="6" width="10.75" customWidth="1"/>
    <col min="7" max="7" width="22.625" customWidth="1"/>
    <col min="8" max="8" width="24.875" customWidth="1"/>
    <col min="12" max="12" width="26.125" customWidth="1"/>
  </cols>
  <sheetData>
    <row r="1" customHeight="1" spans="1:12">
      <c r="A1" s="1" t="s">
        <v>391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392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" customHeight="1" spans="1:12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12">
      <c r="A4" s="4" t="s">
        <v>393</v>
      </c>
      <c r="B4" s="5" t="s">
        <v>133</v>
      </c>
      <c r="C4" s="5" t="s">
        <v>394</v>
      </c>
      <c r="D4" s="5" t="s">
        <v>327</v>
      </c>
      <c r="E4" s="5" t="s">
        <v>395</v>
      </c>
      <c r="F4" s="5" t="s">
        <v>396</v>
      </c>
      <c r="G4" s="5" t="s">
        <v>397</v>
      </c>
      <c r="H4" s="5" t="s">
        <v>398</v>
      </c>
      <c r="I4" s="5" t="s">
        <v>399</v>
      </c>
      <c r="J4" s="5" t="s">
        <v>400</v>
      </c>
      <c r="K4" s="5" t="s">
        <v>401</v>
      </c>
      <c r="L4" s="5" t="s">
        <v>402</v>
      </c>
    </row>
    <row r="5" ht="14.25" spans="1:1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ht="14.25" spans="1:1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</row>
    <row r="7" spans="1:12">
      <c r="A7" s="8">
        <v>994001</v>
      </c>
      <c r="B7" s="9" t="s">
        <v>332</v>
      </c>
      <c r="C7" s="9"/>
      <c r="D7" s="9" t="s">
        <v>403</v>
      </c>
      <c r="E7" s="9" t="s">
        <v>404</v>
      </c>
      <c r="F7" s="10" t="s">
        <v>405</v>
      </c>
      <c r="G7" s="11" t="s">
        <v>406</v>
      </c>
      <c r="H7" s="12" t="s">
        <v>407</v>
      </c>
      <c r="I7" s="12" t="s">
        <v>408</v>
      </c>
      <c r="J7" s="12">
        <v>1</v>
      </c>
      <c r="K7" s="12" t="s">
        <v>409</v>
      </c>
      <c r="L7" s="47" t="s">
        <v>407</v>
      </c>
    </row>
    <row r="8" spans="1:12">
      <c r="A8" s="13"/>
      <c r="B8" s="14"/>
      <c r="C8" s="14"/>
      <c r="D8" s="14"/>
      <c r="E8" s="14"/>
      <c r="F8" s="15"/>
      <c r="G8" s="16" t="s">
        <v>406</v>
      </c>
      <c r="H8" s="17" t="s">
        <v>410</v>
      </c>
      <c r="I8" s="17" t="s">
        <v>408</v>
      </c>
      <c r="J8" s="17">
        <v>140</v>
      </c>
      <c r="K8" s="17" t="s">
        <v>409</v>
      </c>
      <c r="L8" s="48" t="s">
        <v>410</v>
      </c>
    </row>
    <row r="9" spans="1:12">
      <c r="A9" s="13"/>
      <c r="B9" s="14"/>
      <c r="C9" s="14"/>
      <c r="D9" s="14"/>
      <c r="E9" s="14"/>
      <c r="F9" s="15"/>
      <c r="G9" s="16" t="s">
        <v>411</v>
      </c>
      <c r="H9" s="17" t="s">
        <v>412</v>
      </c>
      <c r="I9" s="17" t="s">
        <v>408</v>
      </c>
      <c r="J9" s="17">
        <v>90</v>
      </c>
      <c r="K9" s="17" t="s">
        <v>413</v>
      </c>
      <c r="L9" s="48" t="s">
        <v>412</v>
      </c>
    </row>
    <row r="10" spans="1:12">
      <c r="A10" s="13"/>
      <c r="B10" s="14"/>
      <c r="C10" s="14"/>
      <c r="D10" s="14"/>
      <c r="E10" s="14"/>
      <c r="F10" s="15"/>
      <c r="G10" s="16" t="s">
        <v>414</v>
      </c>
      <c r="H10" s="17" t="s">
        <v>415</v>
      </c>
      <c r="I10" s="17" t="s">
        <v>408</v>
      </c>
      <c r="J10" s="17">
        <v>100</v>
      </c>
      <c r="K10" s="17" t="s">
        <v>413</v>
      </c>
      <c r="L10" s="48" t="s">
        <v>415</v>
      </c>
    </row>
    <row r="11" spans="1:12">
      <c r="A11" s="13"/>
      <c r="B11" s="14"/>
      <c r="C11" s="14"/>
      <c r="D11" s="14"/>
      <c r="E11" s="14"/>
      <c r="F11" s="15"/>
      <c r="G11" s="16" t="s">
        <v>416</v>
      </c>
      <c r="H11" s="17" t="s">
        <v>417</v>
      </c>
      <c r="I11" s="17" t="s">
        <v>418</v>
      </c>
      <c r="J11" s="17">
        <v>100</v>
      </c>
      <c r="K11" s="17" t="s">
        <v>413</v>
      </c>
      <c r="L11" s="48" t="s">
        <v>417</v>
      </c>
    </row>
    <row r="12" spans="1:12">
      <c r="A12" s="13"/>
      <c r="B12" s="14"/>
      <c r="C12" s="14"/>
      <c r="D12" s="14"/>
      <c r="E12" s="14"/>
      <c r="F12" s="15" t="s">
        <v>419</v>
      </c>
      <c r="G12" s="16" t="s">
        <v>420</v>
      </c>
      <c r="H12" s="17" t="s">
        <v>421</v>
      </c>
      <c r="I12" s="17" t="s">
        <v>408</v>
      </c>
      <c r="J12" s="17">
        <v>80</v>
      </c>
      <c r="K12" s="17" t="s">
        <v>413</v>
      </c>
      <c r="L12" s="48" t="s">
        <v>421</v>
      </c>
    </row>
    <row r="13" ht="14.25" spans="1:12">
      <c r="A13" s="18"/>
      <c r="B13" s="19"/>
      <c r="C13" s="19"/>
      <c r="D13" s="19"/>
      <c r="E13" s="19"/>
      <c r="F13" s="20" t="s">
        <v>422</v>
      </c>
      <c r="G13" s="21" t="s">
        <v>423</v>
      </c>
      <c r="H13" s="22" t="s">
        <v>424</v>
      </c>
      <c r="I13" s="22" t="s">
        <v>408</v>
      </c>
      <c r="J13" s="22">
        <v>95</v>
      </c>
      <c r="K13" s="22" t="s">
        <v>413</v>
      </c>
      <c r="L13" s="49" t="s">
        <v>424</v>
      </c>
    </row>
    <row r="14" spans="1:12">
      <c r="A14" s="8">
        <v>994001</v>
      </c>
      <c r="B14" s="9" t="s">
        <v>332</v>
      </c>
      <c r="C14" s="9"/>
      <c r="D14" s="23" t="s">
        <v>425</v>
      </c>
      <c r="E14" s="23" t="s">
        <v>426</v>
      </c>
      <c r="F14" s="24" t="s">
        <v>405</v>
      </c>
      <c r="G14" s="25" t="s">
        <v>406</v>
      </c>
      <c r="H14" s="12" t="s">
        <v>427</v>
      </c>
      <c r="I14" s="12" t="s">
        <v>408</v>
      </c>
      <c r="J14" s="12">
        <v>1</v>
      </c>
      <c r="K14" s="12" t="s">
        <v>428</v>
      </c>
      <c r="L14" s="47" t="s">
        <v>427</v>
      </c>
    </row>
    <row r="15" spans="1:12">
      <c r="A15" s="13"/>
      <c r="B15" s="14"/>
      <c r="C15" s="14"/>
      <c r="D15" s="26"/>
      <c r="E15" s="26"/>
      <c r="F15" s="27"/>
      <c r="G15" s="28" t="s">
        <v>411</v>
      </c>
      <c r="H15" s="17" t="s">
        <v>429</v>
      </c>
      <c r="I15" s="17" t="s">
        <v>418</v>
      </c>
      <c r="J15" s="17">
        <v>100</v>
      </c>
      <c r="K15" s="17" t="s">
        <v>413</v>
      </c>
      <c r="L15" s="48" t="s">
        <v>429</v>
      </c>
    </row>
    <row r="16" spans="1:12">
      <c r="A16" s="13"/>
      <c r="B16" s="14"/>
      <c r="C16" s="14"/>
      <c r="D16" s="26"/>
      <c r="E16" s="26"/>
      <c r="F16" s="27"/>
      <c r="G16" s="28" t="s">
        <v>414</v>
      </c>
      <c r="H16" s="17" t="s">
        <v>430</v>
      </c>
      <c r="I16" s="17" t="s">
        <v>418</v>
      </c>
      <c r="J16" s="17">
        <v>1</v>
      </c>
      <c r="K16" s="17" t="s">
        <v>431</v>
      </c>
      <c r="L16" s="48" t="s">
        <v>430</v>
      </c>
    </row>
    <row r="17" spans="1:12">
      <c r="A17" s="13"/>
      <c r="B17" s="14"/>
      <c r="C17" s="14"/>
      <c r="D17" s="26"/>
      <c r="E17" s="26"/>
      <c r="F17" s="27"/>
      <c r="G17" s="28" t="s">
        <v>416</v>
      </c>
      <c r="H17" s="17" t="s">
        <v>417</v>
      </c>
      <c r="I17" s="17" t="s">
        <v>418</v>
      </c>
      <c r="J17" s="17">
        <v>100</v>
      </c>
      <c r="K17" s="17" t="s">
        <v>413</v>
      </c>
      <c r="L17" s="48" t="s">
        <v>417</v>
      </c>
    </row>
    <row r="18" spans="1:12">
      <c r="A18" s="13"/>
      <c r="B18" s="14"/>
      <c r="C18" s="14"/>
      <c r="D18" s="26"/>
      <c r="E18" s="26"/>
      <c r="F18" s="27" t="s">
        <v>419</v>
      </c>
      <c r="G18" s="28" t="s">
        <v>420</v>
      </c>
      <c r="H18" s="17" t="s">
        <v>432</v>
      </c>
      <c r="I18" s="17" t="s">
        <v>408</v>
      </c>
      <c r="J18" s="17">
        <v>90</v>
      </c>
      <c r="K18" s="17" t="s">
        <v>413</v>
      </c>
      <c r="L18" s="48" t="s">
        <v>432</v>
      </c>
    </row>
    <row r="19" spans="1:12">
      <c r="A19" s="13"/>
      <c r="B19" s="14"/>
      <c r="C19" s="14"/>
      <c r="D19" s="26"/>
      <c r="E19" s="26"/>
      <c r="F19" s="27"/>
      <c r="G19" s="28" t="s">
        <v>433</v>
      </c>
      <c r="H19" s="17" t="s">
        <v>434</v>
      </c>
      <c r="I19" s="17" t="s">
        <v>408</v>
      </c>
      <c r="J19" s="17">
        <v>95</v>
      </c>
      <c r="K19" s="17" t="s">
        <v>413</v>
      </c>
      <c r="L19" s="48" t="s">
        <v>434</v>
      </c>
    </row>
    <row r="20" ht="14.25" spans="1:12">
      <c r="A20" s="18"/>
      <c r="B20" s="19"/>
      <c r="C20" s="19"/>
      <c r="D20" s="29"/>
      <c r="E20" s="29"/>
      <c r="F20" s="30" t="s">
        <v>422</v>
      </c>
      <c r="G20" s="31" t="s">
        <v>423</v>
      </c>
      <c r="H20" s="22" t="s">
        <v>435</v>
      </c>
      <c r="I20" s="22" t="s">
        <v>408</v>
      </c>
      <c r="J20" s="22">
        <v>99</v>
      </c>
      <c r="K20" s="22" t="s">
        <v>413</v>
      </c>
      <c r="L20" s="49" t="s">
        <v>435</v>
      </c>
    </row>
    <row r="21" spans="1:12">
      <c r="A21" s="32">
        <v>994002</v>
      </c>
      <c r="B21" s="33" t="s">
        <v>332</v>
      </c>
      <c r="C21" s="23"/>
      <c r="D21" s="23" t="s">
        <v>436</v>
      </c>
      <c r="E21" s="23" t="s">
        <v>437</v>
      </c>
      <c r="F21" s="24" t="s">
        <v>405</v>
      </c>
      <c r="G21" s="25" t="s">
        <v>406</v>
      </c>
      <c r="H21" s="12" t="s">
        <v>438</v>
      </c>
      <c r="I21" s="12" t="s">
        <v>408</v>
      </c>
      <c r="J21" s="12">
        <v>1500</v>
      </c>
      <c r="K21" s="12" t="s">
        <v>439</v>
      </c>
      <c r="L21" s="47" t="s">
        <v>438</v>
      </c>
    </row>
    <row r="22" spans="1:12">
      <c r="A22" s="34"/>
      <c r="B22" s="35"/>
      <c r="C22" s="26"/>
      <c r="D22" s="26"/>
      <c r="E22" s="36"/>
      <c r="F22" s="27"/>
      <c r="G22" s="28" t="s">
        <v>406</v>
      </c>
      <c r="H22" s="17" t="s">
        <v>440</v>
      </c>
      <c r="I22" s="17" t="s">
        <v>408</v>
      </c>
      <c r="J22" s="17">
        <v>400</v>
      </c>
      <c r="K22" s="17" t="s">
        <v>441</v>
      </c>
      <c r="L22" s="48" t="s">
        <v>440</v>
      </c>
    </row>
    <row r="23" spans="1:12">
      <c r="A23" s="34"/>
      <c r="B23" s="35"/>
      <c r="C23" s="26"/>
      <c r="D23" s="26"/>
      <c r="E23" s="36"/>
      <c r="F23" s="27"/>
      <c r="G23" s="28" t="s">
        <v>406</v>
      </c>
      <c r="H23" s="17" t="s">
        <v>442</v>
      </c>
      <c r="I23" s="17" t="s">
        <v>408</v>
      </c>
      <c r="J23" s="17">
        <v>300</v>
      </c>
      <c r="K23" s="17" t="s">
        <v>443</v>
      </c>
      <c r="L23" s="48" t="s">
        <v>442</v>
      </c>
    </row>
    <row r="24" spans="1:12">
      <c r="A24" s="34"/>
      <c r="B24" s="35"/>
      <c r="C24" s="26"/>
      <c r="D24" s="26"/>
      <c r="E24" s="36"/>
      <c r="F24" s="27"/>
      <c r="G24" s="28" t="s">
        <v>406</v>
      </c>
      <c r="H24" s="17" t="s">
        <v>444</v>
      </c>
      <c r="I24" s="17" t="s">
        <v>408</v>
      </c>
      <c r="J24" s="17">
        <v>4000</v>
      </c>
      <c r="K24" s="17" t="s">
        <v>439</v>
      </c>
      <c r="L24" s="48" t="s">
        <v>444</v>
      </c>
    </row>
    <row r="25" spans="1:12">
      <c r="A25" s="34"/>
      <c r="B25" s="35"/>
      <c r="C25" s="26"/>
      <c r="D25" s="26"/>
      <c r="E25" s="36"/>
      <c r="F25" s="27"/>
      <c r="G25" s="28" t="s">
        <v>411</v>
      </c>
      <c r="H25" s="17" t="s">
        <v>445</v>
      </c>
      <c r="I25" s="17" t="s">
        <v>408</v>
      </c>
      <c r="J25" s="17">
        <v>60</v>
      </c>
      <c r="K25" s="17" t="s">
        <v>413</v>
      </c>
      <c r="L25" s="48" t="s">
        <v>445</v>
      </c>
    </row>
    <row r="26" spans="1:12">
      <c r="A26" s="34"/>
      <c r="B26" s="35"/>
      <c r="C26" s="26"/>
      <c r="D26" s="26"/>
      <c r="E26" s="36"/>
      <c r="F26" s="27"/>
      <c r="G26" s="28" t="s">
        <v>414</v>
      </c>
      <c r="H26" s="17" t="s">
        <v>446</v>
      </c>
      <c r="I26" s="17" t="s">
        <v>447</v>
      </c>
      <c r="J26" s="17"/>
      <c r="K26" s="17" t="s">
        <v>448</v>
      </c>
      <c r="L26" s="48" t="s">
        <v>446</v>
      </c>
    </row>
    <row r="27" spans="1:12">
      <c r="A27" s="34"/>
      <c r="B27" s="35"/>
      <c r="C27" s="26"/>
      <c r="D27" s="26"/>
      <c r="E27" s="36"/>
      <c r="F27" s="27"/>
      <c r="G27" s="28" t="s">
        <v>416</v>
      </c>
      <c r="H27" s="17" t="s">
        <v>417</v>
      </c>
      <c r="I27" s="17" t="s">
        <v>418</v>
      </c>
      <c r="J27" s="17">
        <v>100</v>
      </c>
      <c r="K27" s="17" t="s">
        <v>413</v>
      </c>
      <c r="L27" s="48" t="s">
        <v>417</v>
      </c>
    </row>
    <row r="28" spans="1:12">
      <c r="A28" s="34"/>
      <c r="B28" s="35"/>
      <c r="C28" s="26"/>
      <c r="D28" s="26"/>
      <c r="E28" s="36"/>
      <c r="F28" s="27" t="s">
        <v>419</v>
      </c>
      <c r="G28" s="28" t="s">
        <v>420</v>
      </c>
      <c r="H28" s="17" t="s">
        <v>449</v>
      </c>
      <c r="I28" s="17" t="s">
        <v>408</v>
      </c>
      <c r="J28" s="17">
        <v>50</v>
      </c>
      <c r="K28" s="17" t="s">
        <v>413</v>
      </c>
      <c r="L28" s="48" t="s">
        <v>449</v>
      </c>
    </row>
    <row r="29" ht="14" customHeight="1" spans="1:12">
      <c r="A29" s="34"/>
      <c r="B29" s="35"/>
      <c r="C29" s="26"/>
      <c r="D29" s="26"/>
      <c r="E29" s="36"/>
      <c r="F29" s="27"/>
      <c r="G29" s="28" t="s">
        <v>433</v>
      </c>
      <c r="H29" s="17" t="s">
        <v>450</v>
      </c>
      <c r="I29" s="17" t="s">
        <v>447</v>
      </c>
      <c r="J29" s="17"/>
      <c r="K29" s="17" t="s">
        <v>451</v>
      </c>
      <c r="L29" s="48" t="s">
        <v>450</v>
      </c>
    </row>
    <row r="30" spans="1:12">
      <c r="A30" s="34"/>
      <c r="B30" s="35"/>
      <c r="C30" s="26"/>
      <c r="D30" s="26"/>
      <c r="E30" s="36"/>
      <c r="F30" s="27" t="s">
        <v>422</v>
      </c>
      <c r="G30" s="28" t="s">
        <v>423</v>
      </c>
      <c r="H30" s="17" t="s">
        <v>452</v>
      </c>
      <c r="I30" s="17" t="s">
        <v>408</v>
      </c>
      <c r="J30" s="17">
        <v>85</v>
      </c>
      <c r="K30" s="17" t="s">
        <v>413</v>
      </c>
      <c r="L30" s="48" t="s">
        <v>452</v>
      </c>
    </row>
    <row r="31" ht="14.25" spans="1:12">
      <c r="A31" s="37"/>
      <c r="B31" s="38"/>
      <c r="C31" s="29"/>
      <c r="D31" s="29"/>
      <c r="E31" s="39"/>
      <c r="F31" s="30"/>
      <c r="G31" s="31" t="s">
        <v>423</v>
      </c>
      <c r="H31" s="22" t="s">
        <v>453</v>
      </c>
      <c r="I31" s="22" t="s">
        <v>408</v>
      </c>
      <c r="J31" s="22">
        <v>85</v>
      </c>
      <c r="K31" s="22" t="s">
        <v>413</v>
      </c>
      <c r="L31" s="49" t="s">
        <v>453</v>
      </c>
    </row>
    <row r="32" spans="1:12">
      <c r="A32" s="40">
        <v>994002</v>
      </c>
      <c r="B32" s="41" t="s">
        <v>332</v>
      </c>
      <c r="C32" s="41"/>
      <c r="D32" s="41" t="s">
        <v>454</v>
      </c>
      <c r="E32" s="41" t="s">
        <v>455</v>
      </c>
      <c r="F32" s="42" t="s">
        <v>405</v>
      </c>
      <c r="G32" s="43" t="s">
        <v>406</v>
      </c>
      <c r="H32" s="44" t="s">
        <v>456</v>
      </c>
      <c r="I32" s="44" t="s">
        <v>408</v>
      </c>
      <c r="J32" s="44">
        <v>10</v>
      </c>
      <c r="K32" s="44" t="s">
        <v>441</v>
      </c>
      <c r="L32" s="50" t="s">
        <v>456</v>
      </c>
    </row>
    <row r="33" spans="1:12">
      <c r="A33" s="45"/>
      <c r="B33" s="26"/>
      <c r="C33" s="26"/>
      <c r="D33" s="26"/>
      <c r="E33" s="26"/>
      <c r="F33" s="27"/>
      <c r="G33" s="28" t="s">
        <v>406</v>
      </c>
      <c r="H33" s="17" t="s">
        <v>438</v>
      </c>
      <c r="I33" s="17" t="s">
        <v>408</v>
      </c>
      <c r="J33" s="17">
        <v>1800</v>
      </c>
      <c r="K33" s="17" t="s">
        <v>439</v>
      </c>
      <c r="L33" s="48" t="s">
        <v>438</v>
      </c>
    </row>
    <row r="34" spans="1:12">
      <c r="A34" s="45"/>
      <c r="B34" s="26"/>
      <c r="C34" s="26"/>
      <c r="D34" s="26"/>
      <c r="E34" s="26"/>
      <c r="F34" s="27"/>
      <c r="G34" s="28" t="s">
        <v>406</v>
      </c>
      <c r="H34" s="17" t="s">
        <v>457</v>
      </c>
      <c r="I34" s="17" t="s">
        <v>408</v>
      </c>
      <c r="J34" s="17">
        <v>4000</v>
      </c>
      <c r="K34" s="17" t="s">
        <v>439</v>
      </c>
      <c r="L34" s="48" t="s">
        <v>457</v>
      </c>
    </row>
    <row r="35" spans="1:12">
      <c r="A35" s="45"/>
      <c r="B35" s="26"/>
      <c r="C35" s="26"/>
      <c r="D35" s="26"/>
      <c r="E35" s="26"/>
      <c r="F35" s="27"/>
      <c r="G35" s="28" t="s">
        <v>411</v>
      </c>
      <c r="H35" s="17" t="s">
        <v>458</v>
      </c>
      <c r="I35" s="17" t="s">
        <v>408</v>
      </c>
      <c r="J35" s="17">
        <v>95</v>
      </c>
      <c r="K35" s="17" t="s">
        <v>413</v>
      </c>
      <c r="L35" s="48" t="s">
        <v>458</v>
      </c>
    </row>
    <row r="36" spans="1:12">
      <c r="A36" s="45"/>
      <c r="B36" s="26"/>
      <c r="C36" s="26"/>
      <c r="D36" s="26"/>
      <c r="E36" s="26"/>
      <c r="F36" s="27"/>
      <c r="G36" s="28" t="s">
        <v>414</v>
      </c>
      <c r="H36" s="17" t="s">
        <v>459</v>
      </c>
      <c r="I36" s="17" t="s">
        <v>408</v>
      </c>
      <c r="J36" s="17">
        <v>100</v>
      </c>
      <c r="K36" s="17" t="s">
        <v>413</v>
      </c>
      <c r="L36" s="48" t="s">
        <v>459</v>
      </c>
    </row>
    <row r="37" spans="1:12">
      <c r="A37" s="45"/>
      <c r="B37" s="26"/>
      <c r="C37" s="26"/>
      <c r="D37" s="26"/>
      <c r="E37" s="26"/>
      <c r="F37" s="27"/>
      <c r="G37" s="28" t="s">
        <v>416</v>
      </c>
      <c r="H37" s="17" t="s">
        <v>417</v>
      </c>
      <c r="I37" s="17" t="s">
        <v>418</v>
      </c>
      <c r="J37" s="17">
        <v>100</v>
      </c>
      <c r="K37" s="17" t="s">
        <v>413</v>
      </c>
      <c r="L37" s="48" t="s">
        <v>417</v>
      </c>
    </row>
    <row r="38" spans="1:12">
      <c r="A38" s="45"/>
      <c r="B38" s="26"/>
      <c r="C38" s="26"/>
      <c r="D38" s="26"/>
      <c r="E38" s="26"/>
      <c r="F38" s="27" t="s">
        <v>419</v>
      </c>
      <c r="G38" s="28" t="s">
        <v>420</v>
      </c>
      <c r="H38" s="17" t="s">
        <v>421</v>
      </c>
      <c r="I38" s="17" t="s">
        <v>408</v>
      </c>
      <c r="J38" s="17">
        <v>95</v>
      </c>
      <c r="K38" s="17" t="s">
        <v>413</v>
      </c>
      <c r="L38" s="48" t="s">
        <v>421</v>
      </c>
    </row>
    <row r="39" spans="1:12">
      <c r="A39" s="45"/>
      <c r="B39" s="26"/>
      <c r="C39" s="26"/>
      <c r="D39" s="26"/>
      <c r="E39" s="26"/>
      <c r="F39" s="27" t="s">
        <v>422</v>
      </c>
      <c r="G39" s="28" t="s">
        <v>423</v>
      </c>
      <c r="H39" s="17" t="s">
        <v>460</v>
      </c>
      <c r="I39" s="17" t="s">
        <v>408</v>
      </c>
      <c r="J39" s="17">
        <v>90</v>
      </c>
      <c r="K39" s="17" t="s">
        <v>413</v>
      </c>
      <c r="L39" s="48" t="s">
        <v>460</v>
      </c>
    </row>
    <row r="40" ht="14.25" spans="1:12">
      <c r="A40" s="46"/>
      <c r="B40" s="29"/>
      <c r="C40" s="29"/>
      <c r="D40" s="29"/>
      <c r="E40" s="29"/>
      <c r="F40" s="30"/>
      <c r="G40" s="31" t="s">
        <v>423</v>
      </c>
      <c r="H40" s="22" t="s">
        <v>461</v>
      </c>
      <c r="I40" s="22" t="s">
        <v>408</v>
      </c>
      <c r="J40" s="22">
        <v>95</v>
      </c>
      <c r="K40" s="22" t="s">
        <v>413</v>
      </c>
      <c r="L40" s="49" t="s">
        <v>461</v>
      </c>
    </row>
  </sheetData>
  <mergeCells count="43">
    <mergeCell ref="A1:L1"/>
    <mergeCell ref="A2:L2"/>
    <mergeCell ref="A3:L3"/>
    <mergeCell ref="A4:A5"/>
    <mergeCell ref="A7:A13"/>
    <mergeCell ref="A14:A20"/>
    <mergeCell ref="A21:A31"/>
    <mergeCell ref="A32:A40"/>
    <mergeCell ref="B4:B5"/>
    <mergeCell ref="B7:B13"/>
    <mergeCell ref="B14:B20"/>
    <mergeCell ref="B21:B31"/>
    <mergeCell ref="B32:B40"/>
    <mergeCell ref="C4:C5"/>
    <mergeCell ref="C7:C13"/>
    <mergeCell ref="C14:C20"/>
    <mergeCell ref="C21:C31"/>
    <mergeCell ref="C32:C40"/>
    <mergeCell ref="D4:D5"/>
    <mergeCell ref="D7:D13"/>
    <mergeCell ref="D14:D20"/>
    <mergeCell ref="D21:D31"/>
    <mergeCell ref="D32:D40"/>
    <mergeCell ref="E4:E5"/>
    <mergeCell ref="E7:E13"/>
    <mergeCell ref="E14:E20"/>
    <mergeCell ref="E21:E31"/>
    <mergeCell ref="E32:E40"/>
    <mergeCell ref="F4:F5"/>
    <mergeCell ref="F7:F11"/>
    <mergeCell ref="F14:F17"/>
    <mergeCell ref="F18:F19"/>
    <mergeCell ref="F21:F27"/>
    <mergeCell ref="F28:F29"/>
    <mergeCell ref="F30:F31"/>
    <mergeCell ref="F32:F37"/>
    <mergeCell ref="F39:F40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B6" sqref="B6"/>
    </sheetView>
  </sheetViews>
  <sheetFormatPr defaultColWidth="9" defaultRowHeight="14.25" outlineLevelCol="1"/>
  <cols>
    <col min="1" max="1" width="9" style="203"/>
    <col min="2" max="2" width="68.625" style="203" customWidth="1"/>
    <col min="3" max="16384" width="9" style="203"/>
  </cols>
  <sheetData>
    <row r="1" s="203" customFormat="1" ht="39" customHeight="1" spans="1:2">
      <c r="A1" s="216" t="s">
        <v>6</v>
      </c>
      <c r="B1" s="217" t="s">
        <v>7</v>
      </c>
    </row>
    <row r="2" s="203" customFormat="1" ht="27" spans="1:2">
      <c r="A2" s="218" t="s">
        <v>8</v>
      </c>
      <c r="B2" s="218"/>
    </row>
    <row r="3" s="203" customFormat="1" spans="2:2">
      <c r="B3" s="219"/>
    </row>
    <row r="4" s="203" customFormat="1" ht="30" customHeight="1" spans="2:2">
      <c r="B4" s="220" t="str">
        <f>单位基本情况表!A2</f>
        <v>单位基本情况表</v>
      </c>
    </row>
    <row r="5" s="203" customFormat="1" ht="30" customHeight="1" spans="1:2">
      <c r="A5" s="203" t="s">
        <v>9</v>
      </c>
      <c r="B5" s="220" t="str">
        <f>表1.2024年部门收支预算总表!A2</f>
        <v>2024年部门收支预算总表</v>
      </c>
    </row>
    <row r="6" s="203" customFormat="1" ht="30" customHeight="1" spans="1:2">
      <c r="A6" s="203" t="s">
        <v>10</v>
      </c>
      <c r="B6" s="220" t="str">
        <f>表2.2024年部门收入预算总表!A2</f>
        <v>2024年部门收入预算总表</v>
      </c>
    </row>
    <row r="7" s="203" customFormat="1" ht="30" customHeight="1" spans="1:2">
      <c r="A7" s="203" t="s">
        <v>11</v>
      </c>
      <c r="B7" s="220" t="str">
        <f>表3.2024年部门支出预算总表!A2</f>
        <v>2024年部门支出预算总表</v>
      </c>
    </row>
    <row r="8" s="203" customFormat="1" ht="30" customHeight="1" spans="1:2">
      <c r="A8" s="203" t="s">
        <v>12</v>
      </c>
      <c r="B8" s="220" t="str">
        <f>表4.2024年财政拨款收支预算总表!A2</f>
        <v>2024年财政拨款收支预算总表</v>
      </c>
    </row>
    <row r="9" s="203" customFormat="1" ht="30" customHeight="1" spans="1:2">
      <c r="A9" s="203" t="s">
        <v>13</v>
      </c>
      <c r="B9" s="220" t="str">
        <f>表5.2024年一般公共预算支出表!A2</f>
        <v>2024年一般公共预算支出表</v>
      </c>
    </row>
    <row r="10" s="203" customFormat="1" ht="30" customHeight="1" spans="1:2">
      <c r="A10" s="203" t="s">
        <v>14</v>
      </c>
      <c r="B10" s="220" t="str">
        <f>'表6.2024年一般公共预算基本支出明细表（按经济分类）'!A2</f>
        <v>2024年一般公共预算基本支出明细表（按经济分类）</v>
      </c>
    </row>
    <row r="11" s="203" customFormat="1" ht="30" customHeight="1" spans="1:2">
      <c r="A11" s="203" t="s">
        <v>15</v>
      </c>
      <c r="B11" s="220" t="str">
        <f>表7.2024年政府性基金预算支出表!A2</f>
        <v>2024年政府性基金预算支出表</v>
      </c>
    </row>
    <row r="12" s="203" customFormat="1" ht="30" customHeight="1" spans="1:2">
      <c r="A12" s="203" t="s">
        <v>16</v>
      </c>
      <c r="B12" s="220" t="str">
        <f>表8.2024年国有资本经营预算支出表!A2</f>
        <v>2024年国有资本经营预算支出表</v>
      </c>
    </row>
    <row r="13" s="203" customFormat="1" ht="30" customHeight="1" spans="1:2">
      <c r="A13" s="203" t="s">
        <v>17</v>
      </c>
      <c r="B13" s="220" t="str">
        <f>表9.2024年财政拨款“三公”经费预算支出表!A2</f>
        <v>2024年财政拨款“三公”经费预算支出表</v>
      </c>
    </row>
    <row r="14" s="203" customFormat="1" ht="30" customHeight="1" spans="1:2">
      <c r="A14" s="203" t="s">
        <v>18</v>
      </c>
      <c r="B14" s="220" t="str">
        <f>表10.2024年基本支出预算总表!A2</f>
        <v>2024年基本支出预算总表</v>
      </c>
    </row>
    <row r="15" s="203" customFormat="1" ht="30" customHeight="1" spans="1:2">
      <c r="A15" s="203" t="s">
        <v>19</v>
      </c>
      <c r="B15" s="220" t="str">
        <f>表11.2024年项目支出预算总表!A2</f>
        <v>2024年项目支出预算总表</v>
      </c>
    </row>
    <row r="16" s="203" customFormat="1" ht="30" customHeight="1" spans="1:2">
      <c r="A16" s="203" t="s">
        <v>20</v>
      </c>
      <c r="B16" s="220" t="str">
        <f>表12.2024年部门政府采购预算表!A2</f>
        <v>2024年部门政府采购预算表</v>
      </c>
    </row>
    <row r="17" s="203" customFormat="1" ht="30" customHeight="1" spans="1:2">
      <c r="A17" s="203" t="s">
        <v>21</v>
      </c>
      <c r="B17" s="220" t="str">
        <f>表13.2024年省对下转移支付预算表!A2</f>
        <v>2024年省对下转移支付预算表</v>
      </c>
    </row>
    <row r="18" s="203" customFormat="1" ht="30" customHeight="1" spans="1:2">
      <c r="A18" s="203" t="s">
        <v>22</v>
      </c>
      <c r="B18" s="220" t="str">
        <f>表14.2024年项目支出绩效目标表!A2</f>
        <v>2024年项目支出绩效目标表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workbookViewId="0">
      <selection activeCell="A3" sqref="A3"/>
    </sheetView>
  </sheetViews>
  <sheetFormatPr defaultColWidth="9" defaultRowHeight="14.25" outlineLevelCol="7"/>
  <cols>
    <col min="1" max="1" width="30.625" style="203" customWidth="1"/>
    <col min="2" max="2" width="6.125" style="204" customWidth="1"/>
    <col min="3" max="3" width="8.625" style="203" customWidth="1"/>
    <col min="4" max="4" width="18.25" style="203" customWidth="1"/>
    <col min="5" max="5" width="30.625" style="203" customWidth="1"/>
    <col min="6" max="6" width="6.125" style="204" customWidth="1"/>
    <col min="7" max="7" width="8.625" style="203" customWidth="1"/>
    <col min="8" max="8" width="12.625" style="203" customWidth="1"/>
    <col min="9" max="16384" width="9" style="203"/>
  </cols>
  <sheetData>
    <row r="1" s="203" customFormat="1" spans="2:8">
      <c r="B1" s="204"/>
      <c r="F1" s="204"/>
      <c r="G1" s="206"/>
      <c r="H1" s="206"/>
    </row>
    <row r="2" s="203" customFormat="1" ht="25.5" spans="1:8">
      <c r="A2" s="207" t="s">
        <v>23</v>
      </c>
      <c r="B2" s="207"/>
      <c r="C2" s="207"/>
      <c r="D2" s="207"/>
      <c r="E2" s="207"/>
      <c r="F2" s="207"/>
      <c r="G2" s="207"/>
      <c r="H2" s="207"/>
    </row>
    <row r="3" s="203" customFormat="1" spans="1:8">
      <c r="A3" s="208" t="s">
        <v>24</v>
      </c>
      <c r="B3" s="209"/>
      <c r="C3" s="70"/>
      <c r="D3" s="70"/>
      <c r="E3" s="70"/>
      <c r="F3" s="209"/>
      <c r="G3" s="70"/>
      <c r="H3" s="70"/>
    </row>
    <row r="4" s="204" customFormat="1" ht="24.95" customHeight="1" spans="1:8">
      <c r="A4" s="210" t="s">
        <v>25</v>
      </c>
      <c r="B4" s="210" t="s">
        <v>26</v>
      </c>
      <c r="C4" s="210" t="s">
        <v>27</v>
      </c>
      <c r="D4" s="210" t="s">
        <v>28</v>
      </c>
      <c r="E4" s="210" t="s">
        <v>25</v>
      </c>
      <c r="F4" s="210" t="s">
        <v>26</v>
      </c>
      <c r="G4" s="210" t="s">
        <v>27</v>
      </c>
      <c r="H4" s="210" t="s">
        <v>28</v>
      </c>
    </row>
    <row r="5" s="205" customFormat="1" ht="18" customHeight="1" spans="1:8">
      <c r="A5" s="211" t="s">
        <v>29</v>
      </c>
      <c r="B5" s="210" t="s">
        <v>30</v>
      </c>
      <c r="C5" s="212">
        <v>30</v>
      </c>
      <c r="D5" s="213"/>
      <c r="E5" s="211" t="s">
        <v>31</v>
      </c>
      <c r="F5" s="210" t="s">
        <v>32</v>
      </c>
      <c r="G5" s="214"/>
      <c r="H5" s="213"/>
    </row>
    <row r="6" s="205" customFormat="1" ht="18" customHeight="1" spans="1:8">
      <c r="A6" s="211" t="s">
        <v>33</v>
      </c>
      <c r="B6" s="210" t="s">
        <v>30</v>
      </c>
      <c r="C6" s="212"/>
      <c r="D6" s="213"/>
      <c r="E6" s="211" t="s">
        <v>34</v>
      </c>
      <c r="F6" s="210" t="s">
        <v>32</v>
      </c>
      <c r="G6" s="214"/>
      <c r="H6" s="213"/>
    </row>
    <row r="7" s="205" customFormat="1" ht="18" customHeight="1" spans="1:8">
      <c r="A7" s="211" t="s">
        <v>35</v>
      </c>
      <c r="B7" s="210" t="s">
        <v>30</v>
      </c>
      <c r="C7" s="212">
        <v>30</v>
      </c>
      <c r="D7" s="213"/>
      <c r="E7" s="211" t="s">
        <v>36</v>
      </c>
      <c r="F7" s="210" t="s">
        <v>32</v>
      </c>
      <c r="G7" s="214"/>
      <c r="H7" s="213"/>
    </row>
    <row r="8" s="205" customFormat="1" ht="18" customHeight="1" spans="1:8">
      <c r="A8" s="211" t="s">
        <v>37</v>
      </c>
      <c r="B8" s="210" t="s">
        <v>30</v>
      </c>
      <c r="C8" s="212"/>
      <c r="D8" s="213"/>
      <c r="E8" s="211" t="s">
        <v>38</v>
      </c>
      <c r="F8" s="210" t="s">
        <v>32</v>
      </c>
      <c r="G8" s="214"/>
      <c r="H8" s="213"/>
    </row>
    <row r="9" s="205" customFormat="1" ht="18" customHeight="1" spans="1:8">
      <c r="A9" s="211" t="s">
        <v>39</v>
      </c>
      <c r="B9" s="210" t="s">
        <v>30</v>
      </c>
      <c r="C9" s="212"/>
      <c r="D9" s="213"/>
      <c r="E9" s="211" t="s">
        <v>40</v>
      </c>
      <c r="F9" s="210" t="s">
        <v>32</v>
      </c>
      <c r="G9" s="212"/>
      <c r="H9" s="213"/>
    </row>
    <row r="10" s="205" customFormat="1" ht="18" customHeight="1" spans="1:8">
      <c r="A10" s="211" t="s">
        <v>41</v>
      </c>
      <c r="B10" s="210" t="s">
        <v>30</v>
      </c>
      <c r="C10" s="212"/>
      <c r="D10" s="213"/>
      <c r="E10" s="211" t="s">
        <v>42</v>
      </c>
      <c r="F10" s="210" t="s">
        <v>32</v>
      </c>
      <c r="G10" s="212"/>
      <c r="H10" s="213"/>
    </row>
    <row r="11" s="205" customFormat="1" ht="18" customHeight="1" spans="1:8">
      <c r="A11" s="211" t="s">
        <v>43</v>
      </c>
      <c r="B11" s="210" t="s">
        <v>30</v>
      </c>
      <c r="C11" s="212">
        <v>25</v>
      </c>
      <c r="D11" s="213"/>
      <c r="E11" s="211" t="s">
        <v>44</v>
      </c>
      <c r="F11" s="210" t="s">
        <v>32</v>
      </c>
      <c r="G11" s="212"/>
      <c r="H11" s="213"/>
    </row>
    <row r="12" s="205" customFormat="1" ht="37.5" customHeight="1" spans="1:8">
      <c r="A12" s="211" t="s">
        <v>45</v>
      </c>
      <c r="B12" s="210" t="s">
        <v>30</v>
      </c>
      <c r="C12" s="212"/>
      <c r="D12" s="213"/>
      <c r="E12" s="211" t="s">
        <v>46</v>
      </c>
      <c r="F12" s="210" t="s">
        <v>47</v>
      </c>
      <c r="G12" s="212">
        <v>1000</v>
      </c>
      <c r="H12" s="213"/>
    </row>
    <row r="13" s="205" customFormat="1" ht="18" customHeight="1" spans="1:8">
      <c r="A13" s="211" t="s">
        <v>48</v>
      </c>
      <c r="B13" s="210" t="s">
        <v>30</v>
      </c>
      <c r="C13" s="212">
        <v>25</v>
      </c>
      <c r="D13" s="213"/>
      <c r="E13" s="211" t="s">
        <v>49</v>
      </c>
      <c r="F13" s="210" t="s">
        <v>47</v>
      </c>
      <c r="G13" s="212"/>
      <c r="H13" s="213"/>
    </row>
    <row r="14" s="205" customFormat="1" ht="18" customHeight="1" spans="1:8">
      <c r="A14" s="211" t="s">
        <v>37</v>
      </c>
      <c r="B14" s="210" t="s">
        <v>30</v>
      </c>
      <c r="C14" s="212"/>
      <c r="D14" s="213"/>
      <c r="E14" s="211" t="s">
        <v>50</v>
      </c>
      <c r="F14" s="210" t="s">
        <v>51</v>
      </c>
      <c r="G14" s="212"/>
      <c r="H14" s="213"/>
    </row>
    <row r="15" s="205" customFormat="1" ht="18" customHeight="1" spans="1:8">
      <c r="A15" s="211" t="s">
        <v>39</v>
      </c>
      <c r="B15" s="210" t="s">
        <v>30</v>
      </c>
      <c r="C15" s="212"/>
      <c r="D15" s="213"/>
      <c r="E15" s="211" t="s">
        <v>52</v>
      </c>
      <c r="F15" s="210" t="s">
        <v>51</v>
      </c>
      <c r="G15" s="212"/>
      <c r="H15" s="213"/>
    </row>
    <row r="16" s="205" customFormat="1" ht="18" customHeight="1" spans="1:8">
      <c r="A16" s="211" t="s">
        <v>53</v>
      </c>
      <c r="B16" s="210" t="s">
        <v>30</v>
      </c>
      <c r="C16" s="212"/>
      <c r="D16" s="213"/>
      <c r="E16" s="211" t="s">
        <v>54</v>
      </c>
      <c r="F16" s="210" t="s">
        <v>55</v>
      </c>
      <c r="G16" s="212">
        <v>48</v>
      </c>
      <c r="H16" s="213"/>
    </row>
    <row r="17" s="205" customFormat="1" ht="18" customHeight="1" spans="1:8">
      <c r="A17" s="211" t="s">
        <v>56</v>
      </c>
      <c r="B17" s="210" t="s">
        <v>30</v>
      </c>
      <c r="C17" s="212">
        <v>0</v>
      </c>
      <c r="D17" s="213"/>
      <c r="E17" s="211" t="s">
        <v>57</v>
      </c>
      <c r="F17" s="210" t="s">
        <v>55</v>
      </c>
      <c r="G17" s="212">
        <v>3</v>
      </c>
      <c r="H17" s="213"/>
    </row>
    <row r="18" s="205" customFormat="1" ht="18" customHeight="1" spans="1:8">
      <c r="A18" s="211" t="s">
        <v>58</v>
      </c>
      <c r="B18" s="210" t="s">
        <v>30</v>
      </c>
      <c r="C18" s="212"/>
      <c r="D18" s="213"/>
      <c r="E18" s="211" t="s">
        <v>59</v>
      </c>
      <c r="F18" s="210" t="s">
        <v>55</v>
      </c>
      <c r="G18" s="212">
        <v>11</v>
      </c>
      <c r="H18" s="213"/>
    </row>
    <row r="19" s="205" customFormat="1" ht="18" customHeight="1" spans="1:8">
      <c r="A19" s="211" t="s">
        <v>60</v>
      </c>
      <c r="B19" s="210" t="s">
        <v>30</v>
      </c>
      <c r="C19" s="212"/>
      <c r="D19" s="213"/>
      <c r="E19" s="211" t="s">
        <v>61</v>
      </c>
      <c r="F19" s="210" t="s">
        <v>55</v>
      </c>
      <c r="G19" s="212"/>
      <c r="H19" s="213"/>
    </row>
    <row r="20" s="205" customFormat="1" ht="18" customHeight="1" spans="1:8">
      <c r="A20" s="211" t="s">
        <v>62</v>
      </c>
      <c r="B20" s="210" t="s">
        <v>30</v>
      </c>
      <c r="C20" s="212"/>
      <c r="D20" s="213"/>
      <c r="E20" s="211" t="s">
        <v>63</v>
      </c>
      <c r="F20" s="210" t="s">
        <v>55</v>
      </c>
      <c r="G20" s="212">
        <v>1</v>
      </c>
      <c r="H20" s="213"/>
    </row>
    <row r="21" s="205" customFormat="1" ht="18" customHeight="1" spans="1:8">
      <c r="A21" s="211" t="s">
        <v>64</v>
      </c>
      <c r="B21" s="210" t="s">
        <v>30</v>
      </c>
      <c r="C21" s="212">
        <v>0</v>
      </c>
      <c r="D21" s="213"/>
      <c r="E21" s="211" t="s">
        <v>65</v>
      </c>
      <c r="F21" s="210" t="s">
        <v>66</v>
      </c>
      <c r="G21" s="212">
        <v>3</v>
      </c>
      <c r="H21" s="213"/>
    </row>
    <row r="22" s="205" customFormat="1" ht="18" customHeight="1" spans="1:8">
      <c r="A22" s="211" t="s">
        <v>67</v>
      </c>
      <c r="B22" s="210" t="s">
        <v>30</v>
      </c>
      <c r="C22" s="212"/>
      <c r="D22" s="213"/>
      <c r="E22" s="211" t="s">
        <v>68</v>
      </c>
      <c r="F22" s="210" t="s">
        <v>66</v>
      </c>
      <c r="G22" s="212"/>
      <c r="H22" s="213"/>
    </row>
    <row r="23" s="205" customFormat="1" ht="18" customHeight="1" spans="1:8">
      <c r="A23" s="211" t="s">
        <v>69</v>
      </c>
      <c r="B23" s="210" t="s">
        <v>30</v>
      </c>
      <c r="C23" s="212"/>
      <c r="D23" s="213"/>
      <c r="E23" s="211" t="s">
        <v>70</v>
      </c>
      <c r="F23" s="210" t="s">
        <v>66</v>
      </c>
      <c r="G23" s="212"/>
      <c r="H23" s="213"/>
    </row>
    <row r="24" s="205" customFormat="1" ht="18" customHeight="1" spans="1:8">
      <c r="A24" s="211" t="s">
        <v>71</v>
      </c>
      <c r="B24" s="210" t="s">
        <v>30</v>
      </c>
      <c r="C24" s="212"/>
      <c r="D24" s="213"/>
      <c r="E24" s="211" t="s">
        <v>72</v>
      </c>
      <c r="F24" s="210" t="s">
        <v>73</v>
      </c>
      <c r="G24" s="212">
        <v>24</v>
      </c>
      <c r="H24" s="213"/>
    </row>
    <row r="25" s="205" customFormat="1" ht="18" customHeight="1" spans="1:8">
      <c r="A25" s="211" t="s">
        <v>74</v>
      </c>
      <c r="B25" s="210" t="s">
        <v>30</v>
      </c>
      <c r="C25" s="212"/>
      <c r="D25" s="213"/>
      <c r="E25" s="211" t="s">
        <v>75</v>
      </c>
      <c r="F25" s="210" t="s">
        <v>73</v>
      </c>
      <c r="G25" s="215"/>
      <c r="H25" s="213"/>
    </row>
    <row r="26" s="205" customFormat="1" ht="18" customHeight="1" spans="1:8">
      <c r="A26" s="211" t="s">
        <v>76</v>
      </c>
      <c r="B26" s="210" t="s">
        <v>30</v>
      </c>
      <c r="C26" s="212"/>
      <c r="D26" s="213"/>
      <c r="E26" s="215"/>
      <c r="F26" s="215"/>
      <c r="G26" s="215"/>
      <c r="H26" s="215"/>
    </row>
    <row r="27" s="205" customFormat="1" ht="18.95" customHeight="1" spans="1:8">
      <c r="A27" s="203"/>
      <c r="B27" s="204"/>
      <c r="C27" s="203"/>
      <c r="D27" s="203"/>
      <c r="E27" s="203"/>
      <c r="F27" s="204"/>
      <c r="G27" s="203"/>
      <c r="H27" s="203"/>
    </row>
    <row r="28" s="205" customFormat="1" ht="18.95" customHeight="1" spans="1:8">
      <c r="A28" s="203"/>
      <c r="B28" s="204"/>
      <c r="C28" s="203"/>
      <c r="D28" s="203"/>
      <c r="E28" s="203"/>
      <c r="F28" s="204"/>
      <c r="G28" s="203"/>
      <c r="H28" s="203"/>
    </row>
    <row r="29" s="205" customFormat="1" ht="20.1" customHeight="1" spans="1:8">
      <c r="A29" s="203"/>
      <c r="B29" s="204"/>
      <c r="C29" s="203"/>
      <c r="D29" s="203"/>
      <c r="E29" s="203"/>
      <c r="F29" s="204"/>
      <c r="G29" s="203"/>
      <c r="H29" s="203"/>
    </row>
  </sheetData>
  <mergeCells count="2">
    <mergeCell ref="G1:H1"/>
    <mergeCell ref="A2:H2"/>
  </mergeCells>
  <pageMargins left="0.75" right="0.75" top="1" bottom="1" header="0.5" footer="0.5"/>
  <pageSetup paperSize="9" scale="9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8"/>
  <sheetViews>
    <sheetView topLeftCell="A6" workbookViewId="0">
      <selection activeCell="E22" sqref="E22"/>
    </sheetView>
  </sheetViews>
  <sheetFormatPr defaultColWidth="9" defaultRowHeight="13.5" outlineLevelCol="3"/>
  <cols>
    <col min="1" max="1" width="32.75" customWidth="1"/>
    <col min="2" max="2" width="17.125" customWidth="1"/>
    <col min="3" max="3" width="36.5" customWidth="1"/>
    <col min="4" max="4" width="17.625" customWidth="1"/>
  </cols>
  <sheetData>
    <row r="1" customHeight="1" spans="1:4">
      <c r="A1" s="202" t="s">
        <v>77</v>
      </c>
      <c r="B1" s="202"/>
      <c r="C1" s="202"/>
      <c r="D1" s="202"/>
    </row>
    <row r="2" ht="15" customHeight="1" spans="1:4">
      <c r="A2" s="145" t="s">
        <v>78</v>
      </c>
      <c r="B2" s="145"/>
      <c r="C2" s="145"/>
      <c r="D2" s="145"/>
    </row>
    <row r="3" ht="15" customHeight="1" spans="1:4">
      <c r="A3" s="146" t="s">
        <v>79</v>
      </c>
      <c r="B3" s="146"/>
      <c r="C3" s="146"/>
      <c r="D3" s="147" t="s">
        <v>80</v>
      </c>
    </row>
    <row r="4" ht="15" customHeight="1" spans="1:4">
      <c r="A4" s="148" t="s">
        <v>81</v>
      </c>
      <c r="B4" s="148"/>
      <c r="C4" s="148" t="s">
        <v>82</v>
      </c>
      <c r="D4" s="148"/>
    </row>
    <row r="5" ht="14.25" spans="1:4">
      <c r="A5" s="148" t="s">
        <v>83</v>
      </c>
      <c r="B5" s="148" t="s">
        <v>84</v>
      </c>
      <c r="C5" s="149" t="s">
        <v>83</v>
      </c>
      <c r="D5" s="149" t="s">
        <v>84</v>
      </c>
    </row>
    <row r="6" ht="24" customHeight="1" spans="1:4">
      <c r="A6" s="169" t="s">
        <v>85</v>
      </c>
      <c r="B6" s="152">
        <f>B7+B11+B12</f>
        <v>386.45</v>
      </c>
      <c r="C6" s="169" t="s">
        <v>86</v>
      </c>
      <c r="D6" s="152">
        <f>SUM(D7:D34)</f>
        <v>386.45</v>
      </c>
    </row>
    <row r="7" ht="29" customHeight="1" spans="1:4">
      <c r="A7" s="169" t="s">
        <v>87</v>
      </c>
      <c r="B7" s="152">
        <f>SUM(B8:B10)</f>
        <v>386.45</v>
      </c>
      <c r="C7" s="169" t="s">
        <v>88</v>
      </c>
      <c r="D7" s="130">
        <v>280.25</v>
      </c>
    </row>
    <row r="8" ht="18" customHeight="1" spans="1:4">
      <c r="A8" s="169" t="s">
        <v>89</v>
      </c>
      <c r="B8" s="130">
        <v>386.45</v>
      </c>
      <c r="C8" s="169" t="s">
        <v>90</v>
      </c>
      <c r="D8" s="130">
        <v>0</v>
      </c>
    </row>
    <row r="9" ht="18" customHeight="1" spans="1:4">
      <c r="A9" s="169" t="s">
        <v>91</v>
      </c>
      <c r="B9" s="130">
        <v>0</v>
      </c>
      <c r="C9" s="169" t="s">
        <v>92</v>
      </c>
      <c r="D9" s="130">
        <v>0</v>
      </c>
    </row>
    <row r="10" ht="18" customHeight="1" spans="1:4">
      <c r="A10" s="169" t="s">
        <v>93</v>
      </c>
      <c r="B10" s="130">
        <v>0</v>
      </c>
      <c r="C10" s="169" t="s">
        <v>94</v>
      </c>
      <c r="D10" s="130">
        <v>0</v>
      </c>
    </row>
    <row r="11" ht="18" customHeight="1" spans="1:4">
      <c r="A11" s="169" t="s">
        <v>95</v>
      </c>
      <c r="B11" s="130">
        <v>0</v>
      </c>
      <c r="C11" s="169" t="s">
        <v>96</v>
      </c>
      <c r="D11" s="130">
        <v>0</v>
      </c>
    </row>
    <row r="12" ht="18" customHeight="1" spans="1:4">
      <c r="A12" s="169" t="s">
        <v>97</v>
      </c>
      <c r="B12" s="152">
        <f>SUM(B13:B17)</f>
        <v>0</v>
      </c>
      <c r="C12" s="169" t="s">
        <v>98</v>
      </c>
      <c r="D12" s="130">
        <v>0</v>
      </c>
    </row>
    <row r="13" ht="14.25" spans="1:4">
      <c r="A13" s="169" t="s">
        <v>99</v>
      </c>
      <c r="B13" s="130">
        <v>0</v>
      </c>
      <c r="C13" s="169" t="s">
        <v>100</v>
      </c>
      <c r="D13" s="130">
        <v>42</v>
      </c>
    </row>
    <row r="14" ht="14.25" spans="1:4">
      <c r="A14" s="169" t="s">
        <v>101</v>
      </c>
      <c r="B14" s="130">
        <v>0</v>
      </c>
      <c r="C14" s="169" t="s">
        <v>102</v>
      </c>
      <c r="D14" s="130">
        <v>26.98</v>
      </c>
    </row>
    <row r="15" ht="14.25" spans="1:4">
      <c r="A15" s="169" t="s">
        <v>103</v>
      </c>
      <c r="B15" s="130">
        <v>0</v>
      </c>
      <c r="C15" s="169" t="s">
        <v>104</v>
      </c>
      <c r="D15" s="130">
        <v>11.91</v>
      </c>
    </row>
    <row r="16" ht="14.25" spans="1:4">
      <c r="A16" s="169" t="s">
        <v>105</v>
      </c>
      <c r="B16" s="130">
        <v>0</v>
      </c>
      <c r="C16" s="169" t="s">
        <v>106</v>
      </c>
      <c r="D16" s="130">
        <v>0</v>
      </c>
    </row>
    <row r="17" ht="14.25" spans="1:4">
      <c r="A17" s="169" t="s">
        <v>107</v>
      </c>
      <c r="B17" s="130">
        <v>0</v>
      </c>
      <c r="C17" s="169" t="s">
        <v>108</v>
      </c>
      <c r="D17" s="130">
        <v>0</v>
      </c>
    </row>
    <row r="18" ht="14.25" spans="1:4">
      <c r="A18" s="169"/>
      <c r="B18" s="130"/>
      <c r="C18" s="169" t="s">
        <v>109</v>
      </c>
      <c r="D18" s="130">
        <v>0</v>
      </c>
    </row>
    <row r="19" ht="14.25" spans="1:4">
      <c r="A19" s="169"/>
      <c r="B19" s="130"/>
      <c r="C19" s="169" t="s">
        <v>110</v>
      </c>
      <c r="D19" s="130">
        <v>0</v>
      </c>
    </row>
    <row r="20" ht="14.25" spans="1:4">
      <c r="A20" s="169"/>
      <c r="B20" s="130"/>
      <c r="C20" s="169" t="s">
        <v>111</v>
      </c>
      <c r="D20" s="130">
        <v>0</v>
      </c>
    </row>
    <row r="21" ht="14.25" spans="1:4">
      <c r="A21" s="169"/>
      <c r="B21" s="130"/>
      <c r="C21" s="169" t="s">
        <v>112</v>
      </c>
      <c r="D21" s="130">
        <v>0</v>
      </c>
    </row>
    <row r="22" ht="14.25" spans="1:4">
      <c r="A22" s="169"/>
      <c r="B22" s="130"/>
      <c r="C22" s="169" t="s">
        <v>113</v>
      </c>
      <c r="D22" s="130">
        <v>0</v>
      </c>
    </row>
    <row r="23" ht="14.25" spans="1:4">
      <c r="A23" s="169"/>
      <c r="B23" s="130"/>
      <c r="C23" s="169" t="s">
        <v>114</v>
      </c>
      <c r="D23" s="130">
        <v>0</v>
      </c>
    </row>
    <row r="24" ht="14.25" spans="1:4">
      <c r="A24" s="169"/>
      <c r="B24" s="130"/>
      <c r="C24" s="169" t="s">
        <v>115</v>
      </c>
      <c r="D24" s="130">
        <v>0</v>
      </c>
    </row>
    <row r="25" ht="14.25" spans="1:4">
      <c r="A25" s="169"/>
      <c r="B25" s="130"/>
      <c r="C25" s="169" t="s">
        <v>116</v>
      </c>
      <c r="D25" s="130">
        <v>25.31</v>
      </c>
    </row>
    <row r="26" ht="14.25" spans="1:4">
      <c r="A26" s="169"/>
      <c r="B26" s="130"/>
      <c r="C26" s="169" t="s">
        <v>117</v>
      </c>
      <c r="D26" s="130">
        <v>0</v>
      </c>
    </row>
    <row r="27" ht="14.25" spans="1:4">
      <c r="A27" s="169"/>
      <c r="B27" s="130"/>
      <c r="C27" s="169" t="s">
        <v>118</v>
      </c>
      <c r="D27" s="130">
        <v>0</v>
      </c>
    </row>
    <row r="28" ht="14.25" spans="1:4">
      <c r="A28" s="169"/>
      <c r="B28" s="130"/>
      <c r="C28" s="169" t="s">
        <v>119</v>
      </c>
      <c r="D28" s="130">
        <v>0</v>
      </c>
    </row>
    <row r="29" ht="14.25" spans="1:4">
      <c r="A29" s="169"/>
      <c r="B29" s="130"/>
      <c r="C29" s="169" t="s">
        <v>120</v>
      </c>
      <c r="D29" s="130">
        <v>0</v>
      </c>
    </row>
    <row r="30" ht="14.25" spans="1:4">
      <c r="A30" s="169"/>
      <c r="B30" s="130"/>
      <c r="C30" s="169" t="s">
        <v>121</v>
      </c>
      <c r="D30" s="130">
        <v>0</v>
      </c>
    </row>
    <row r="31" ht="14.25" spans="1:4">
      <c r="A31" s="169"/>
      <c r="B31" s="130"/>
      <c r="C31" s="169" t="s">
        <v>122</v>
      </c>
      <c r="D31" s="130">
        <v>0</v>
      </c>
    </row>
    <row r="32" ht="14.25" spans="1:4">
      <c r="A32" s="169"/>
      <c r="B32" s="130"/>
      <c r="C32" s="169" t="s">
        <v>123</v>
      </c>
      <c r="D32" s="130">
        <v>0</v>
      </c>
    </row>
    <row r="33" ht="14.25" spans="1:4">
      <c r="A33" s="169"/>
      <c r="B33" s="130"/>
      <c r="C33" s="169" t="s">
        <v>124</v>
      </c>
      <c r="D33" s="130">
        <v>0</v>
      </c>
    </row>
    <row r="34" ht="14.25" spans="1:4">
      <c r="A34" s="169"/>
      <c r="B34" s="130"/>
      <c r="C34" s="169" t="s">
        <v>125</v>
      </c>
      <c r="D34" s="130">
        <v>0</v>
      </c>
    </row>
    <row r="35" ht="14.25" spans="1:4">
      <c r="A35" s="169" t="s">
        <v>126</v>
      </c>
      <c r="B35" s="130">
        <v>35.96</v>
      </c>
      <c r="C35" s="169" t="s">
        <v>127</v>
      </c>
      <c r="D35" s="130">
        <v>0</v>
      </c>
    </row>
    <row r="36" ht="34" customHeight="1" spans="1:4">
      <c r="A36" s="170" t="s">
        <v>128</v>
      </c>
      <c r="B36" s="152">
        <f>B6+B35</f>
        <v>422.41</v>
      </c>
      <c r="C36" s="170" t="s">
        <v>129</v>
      </c>
      <c r="D36" s="152">
        <f>D6+D35</f>
        <v>386.45</v>
      </c>
    </row>
    <row r="38" spans="1:1">
      <c r="A38" s="70" t="s">
        <v>130</v>
      </c>
    </row>
  </sheetData>
  <mergeCells count="5">
    <mergeCell ref="A1:D1"/>
    <mergeCell ref="A2:D2"/>
    <mergeCell ref="A3:C3"/>
    <mergeCell ref="A4:B4"/>
    <mergeCell ref="C4:D4"/>
  </mergeCells>
  <pageMargins left="0.7" right="0.7" top="0.75" bottom="0.75" header="0.3" footer="0.3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workbookViewId="0">
      <selection activeCell="G23" sqref="G23"/>
    </sheetView>
  </sheetViews>
  <sheetFormatPr defaultColWidth="9" defaultRowHeight="13.5"/>
  <cols>
    <col min="1" max="1" width="17" customWidth="1"/>
  </cols>
  <sheetData>
    <row r="1" customHeight="1" spans="1:21">
      <c r="A1" s="131" t="s">
        <v>131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</row>
    <row r="2" ht="15" customHeight="1" spans="1:21">
      <c r="A2" s="132" t="s">
        <v>132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</row>
    <row r="3" ht="15" customHeight="1" spans="1:21">
      <c r="A3" s="133" t="s">
        <v>79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 t="s">
        <v>80</v>
      </c>
      <c r="Q3" s="134"/>
      <c r="R3" s="134"/>
      <c r="S3" s="134"/>
      <c r="T3" s="134"/>
      <c r="U3" s="134"/>
    </row>
    <row r="4" ht="15" customHeight="1" spans="1:21">
      <c r="A4" s="188" t="s">
        <v>133</v>
      </c>
      <c r="B4" s="189" t="s">
        <v>128</v>
      </c>
      <c r="C4" s="188" t="s">
        <v>134</v>
      </c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92" t="s">
        <v>135</v>
      </c>
      <c r="P4" s="192"/>
      <c r="Q4" s="192"/>
      <c r="R4" s="192"/>
      <c r="S4" s="192"/>
      <c r="T4" s="192"/>
      <c r="U4" s="192"/>
    </row>
    <row r="5" ht="15" customHeight="1" spans="1:21">
      <c r="A5" s="188"/>
      <c r="B5" s="189"/>
      <c r="C5" s="190" t="s">
        <v>136</v>
      </c>
      <c r="D5" s="191" t="s">
        <v>137</v>
      </c>
      <c r="E5" s="191"/>
      <c r="F5" s="191"/>
      <c r="G5" s="191"/>
      <c r="H5" s="192" t="s">
        <v>138</v>
      </c>
      <c r="I5" s="192" t="s">
        <v>139</v>
      </c>
      <c r="J5" s="192"/>
      <c r="K5" s="192"/>
      <c r="L5" s="192"/>
      <c r="M5" s="192"/>
      <c r="N5" s="192"/>
      <c r="O5" s="200" t="s">
        <v>136</v>
      </c>
      <c r="P5" s="200" t="s">
        <v>137</v>
      </c>
      <c r="Q5" s="200"/>
      <c r="R5" s="200"/>
      <c r="S5" s="200"/>
      <c r="T5" s="200" t="s">
        <v>138</v>
      </c>
      <c r="U5" s="200" t="s">
        <v>139</v>
      </c>
    </row>
    <row r="6" ht="23.25" spans="1:21">
      <c r="A6" s="188"/>
      <c r="B6" s="189"/>
      <c r="C6" s="190"/>
      <c r="D6" s="191" t="s">
        <v>140</v>
      </c>
      <c r="E6" s="191" t="s">
        <v>141</v>
      </c>
      <c r="F6" s="191" t="s">
        <v>142</v>
      </c>
      <c r="G6" s="192" t="s">
        <v>143</v>
      </c>
      <c r="H6" s="192"/>
      <c r="I6" s="192" t="s">
        <v>140</v>
      </c>
      <c r="J6" s="192" t="s">
        <v>144</v>
      </c>
      <c r="K6" s="192" t="s">
        <v>145</v>
      </c>
      <c r="L6" s="192" t="s">
        <v>146</v>
      </c>
      <c r="M6" s="192" t="s">
        <v>147</v>
      </c>
      <c r="N6" s="192" t="s">
        <v>148</v>
      </c>
      <c r="O6" s="200"/>
      <c r="P6" s="192" t="s">
        <v>140</v>
      </c>
      <c r="Q6" s="192" t="s">
        <v>141</v>
      </c>
      <c r="R6" s="192" t="s">
        <v>149</v>
      </c>
      <c r="S6" s="192" t="s">
        <v>143</v>
      </c>
      <c r="T6" s="200"/>
      <c r="U6" s="200"/>
    </row>
    <row r="7" ht="15" customHeight="1" spans="1:21">
      <c r="A7" s="193" t="s">
        <v>150</v>
      </c>
      <c r="B7" s="194" t="s">
        <v>151</v>
      </c>
      <c r="C7" s="194" t="s">
        <v>152</v>
      </c>
      <c r="D7" s="195" t="s">
        <v>153</v>
      </c>
      <c r="E7" s="196">
        <v>4</v>
      </c>
      <c r="F7" s="196">
        <v>5</v>
      </c>
      <c r="G7" s="196">
        <v>6</v>
      </c>
      <c r="H7" s="196">
        <v>7</v>
      </c>
      <c r="I7" s="201" t="s">
        <v>154</v>
      </c>
      <c r="J7" s="196">
        <v>9</v>
      </c>
      <c r="K7" s="196">
        <v>10</v>
      </c>
      <c r="L7" s="196">
        <v>11</v>
      </c>
      <c r="M7" s="196">
        <v>12</v>
      </c>
      <c r="N7" s="196">
        <v>13</v>
      </c>
      <c r="O7" s="196" t="s">
        <v>155</v>
      </c>
      <c r="P7" s="196" t="s">
        <v>156</v>
      </c>
      <c r="Q7" s="196">
        <v>16</v>
      </c>
      <c r="R7" s="196">
        <v>17</v>
      </c>
      <c r="S7" s="196">
        <v>18</v>
      </c>
      <c r="T7" s="196">
        <v>19</v>
      </c>
      <c r="U7" s="196">
        <v>20</v>
      </c>
    </row>
    <row r="8" ht="14.25" spans="1:21">
      <c r="A8" s="193"/>
      <c r="B8" s="194"/>
      <c r="C8" s="194"/>
      <c r="D8" s="195"/>
      <c r="E8" s="196"/>
      <c r="F8" s="196"/>
      <c r="G8" s="196"/>
      <c r="H8" s="196"/>
      <c r="I8" s="196" t="s">
        <v>157</v>
      </c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</row>
    <row r="9" ht="23" customHeight="1" spans="1:21">
      <c r="A9" s="197" t="s">
        <v>136</v>
      </c>
      <c r="B9" s="58">
        <f>SUM(B10:B12)</f>
        <v>422.41</v>
      </c>
      <c r="C9" s="58">
        <f t="shared" ref="C9:U9" si="0">SUM(C10:C12)</f>
        <v>386.45</v>
      </c>
      <c r="D9" s="58">
        <f t="shared" si="0"/>
        <v>386.45</v>
      </c>
      <c r="E9" s="58">
        <f t="shared" si="0"/>
        <v>386.45</v>
      </c>
      <c r="F9" s="58">
        <f t="shared" si="0"/>
        <v>0</v>
      </c>
      <c r="G9" s="58">
        <f t="shared" si="0"/>
        <v>0</v>
      </c>
      <c r="H9" s="58">
        <f t="shared" si="0"/>
        <v>0</v>
      </c>
      <c r="I9" s="58">
        <f t="shared" si="0"/>
        <v>0</v>
      </c>
      <c r="J9" s="58">
        <f t="shared" si="0"/>
        <v>0</v>
      </c>
      <c r="K9" s="58">
        <f t="shared" si="0"/>
        <v>0</v>
      </c>
      <c r="L9" s="58">
        <f t="shared" si="0"/>
        <v>0</v>
      </c>
      <c r="M9" s="58">
        <f t="shared" si="0"/>
        <v>0</v>
      </c>
      <c r="N9" s="58">
        <f t="shared" si="0"/>
        <v>0</v>
      </c>
      <c r="O9" s="58">
        <f t="shared" si="0"/>
        <v>35.96</v>
      </c>
      <c r="P9" s="58">
        <f t="shared" si="0"/>
        <v>35.96</v>
      </c>
      <c r="Q9" s="58">
        <f t="shared" si="0"/>
        <v>35.96</v>
      </c>
      <c r="R9" s="58">
        <f t="shared" si="0"/>
        <v>0</v>
      </c>
      <c r="S9" s="58">
        <f t="shared" si="0"/>
        <v>0</v>
      </c>
      <c r="T9" s="58">
        <f t="shared" si="0"/>
        <v>0</v>
      </c>
      <c r="U9" s="58">
        <f t="shared" si="0"/>
        <v>0</v>
      </c>
    </row>
    <row r="10" ht="23" customHeight="1" spans="1:21">
      <c r="A10" s="198" t="s">
        <v>158</v>
      </c>
      <c r="B10" s="58">
        <f>C10+O10</f>
        <v>422.41</v>
      </c>
      <c r="C10" s="58">
        <f>D10+H10+I10</f>
        <v>386.45</v>
      </c>
      <c r="D10" s="58">
        <f>E10+F10+G10</f>
        <v>386.45</v>
      </c>
      <c r="E10" s="130">
        <v>386.45</v>
      </c>
      <c r="F10" s="61">
        <v>0</v>
      </c>
      <c r="G10" s="61">
        <v>0</v>
      </c>
      <c r="H10" s="61">
        <v>0</v>
      </c>
      <c r="I10" s="58">
        <f>J10+K10+L10+M10+N10</f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58">
        <f>P10+T10+U10</f>
        <v>35.96</v>
      </c>
      <c r="P10" s="58">
        <f>Q10+R10+S10</f>
        <v>35.96</v>
      </c>
      <c r="Q10" s="61">
        <v>35.96</v>
      </c>
      <c r="R10" s="61">
        <v>0</v>
      </c>
      <c r="S10" s="61">
        <v>0</v>
      </c>
      <c r="T10" s="61">
        <v>0</v>
      </c>
      <c r="U10" s="61">
        <v>0</v>
      </c>
    </row>
    <row r="11" ht="23" customHeight="1" spans="1:21">
      <c r="A11" s="199"/>
      <c r="B11" s="58">
        <f>C11+O11</f>
        <v>0</v>
      </c>
      <c r="C11" s="58">
        <f>D11+H11+I11</f>
        <v>0</v>
      </c>
      <c r="D11" s="58">
        <f>E11+F11+G11</f>
        <v>0</v>
      </c>
      <c r="E11" s="61">
        <v>0</v>
      </c>
      <c r="F11" s="61">
        <v>0</v>
      </c>
      <c r="G11" s="61">
        <v>0</v>
      </c>
      <c r="H11" s="61">
        <v>0</v>
      </c>
      <c r="I11" s="58">
        <f>J11+K11+L11+M11+N11</f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58">
        <f>P11+T11+U11</f>
        <v>0</v>
      </c>
      <c r="P11" s="58">
        <f>Q11+R11+S11</f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</row>
    <row r="12" ht="23" customHeight="1" spans="1:21">
      <c r="A12" s="199"/>
      <c r="B12" s="58">
        <f>C12+O12</f>
        <v>0</v>
      </c>
      <c r="C12" s="58">
        <f>D12+H12+I12</f>
        <v>0</v>
      </c>
      <c r="D12" s="58">
        <f>E12+F12+G12</f>
        <v>0</v>
      </c>
      <c r="E12" s="61">
        <v>0</v>
      </c>
      <c r="F12" s="61">
        <v>0</v>
      </c>
      <c r="G12" s="61">
        <v>0</v>
      </c>
      <c r="H12" s="61">
        <v>0</v>
      </c>
      <c r="I12" s="58">
        <f>J12+K12+L12+M12+N12</f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58">
        <f>P12+T12+U12</f>
        <v>0</v>
      </c>
      <c r="P12" s="58">
        <f>Q12+R12+S12</f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</row>
    <row r="14" spans="1:1">
      <c r="A14" s="70" t="s">
        <v>130</v>
      </c>
    </row>
  </sheetData>
  <mergeCells count="36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7" right="0.7" top="0.75" bottom="0.75" header="0.3" footer="0.3"/>
  <pageSetup paperSize="9" scale="6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0"/>
  <sheetViews>
    <sheetView workbookViewId="0">
      <selection activeCell="I20" sqref="I20"/>
    </sheetView>
  </sheetViews>
  <sheetFormatPr defaultColWidth="9" defaultRowHeight="13.5"/>
  <cols>
    <col min="2" max="2" width="25.875" customWidth="1"/>
    <col min="17" max="17" width="3.875" customWidth="1"/>
  </cols>
  <sheetData>
    <row r="1" customHeight="1" spans="1:23">
      <c r="A1" s="131" t="s">
        <v>159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ht="15" customHeight="1" spans="1:23">
      <c r="A2" s="132" t="s">
        <v>160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</row>
    <row r="3" ht="15" customHeight="1" spans="1:23">
      <c r="A3" s="173" t="s">
        <v>161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85" t="s">
        <v>80</v>
      </c>
      <c r="R3" s="185"/>
      <c r="S3" s="185"/>
      <c r="T3" s="185"/>
      <c r="U3" s="185"/>
      <c r="V3" s="185"/>
      <c r="W3" s="185"/>
    </row>
    <row r="4" ht="15" customHeight="1" spans="1:23">
      <c r="A4" s="4" t="s">
        <v>162</v>
      </c>
      <c r="B4" s="4"/>
      <c r="C4" s="54" t="s">
        <v>129</v>
      </c>
      <c r="D4" s="5" t="s">
        <v>163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1" t="s">
        <v>164</v>
      </c>
    </row>
    <row r="5" ht="15" customHeight="1" spans="1:23">
      <c r="A5" s="4"/>
      <c r="B5" s="4"/>
      <c r="C5" s="54"/>
      <c r="D5" s="174" t="s">
        <v>136</v>
      </c>
      <c r="E5" s="141" t="s">
        <v>165</v>
      </c>
      <c r="F5" s="141" t="s">
        <v>166</v>
      </c>
      <c r="G5" s="141" t="s">
        <v>167</v>
      </c>
      <c r="H5" s="141"/>
      <c r="I5" s="141"/>
      <c r="J5" s="5" t="s">
        <v>168</v>
      </c>
      <c r="K5" s="5"/>
      <c r="L5" s="5"/>
      <c r="M5" s="5" t="s">
        <v>169</v>
      </c>
      <c r="N5" s="5"/>
      <c r="O5" s="5"/>
      <c r="P5" s="5" t="s">
        <v>138</v>
      </c>
      <c r="Q5" s="5"/>
      <c r="R5" s="5"/>
      <c r="S5" s="5"/>
      <c r="T5" s="5" t="s">
        <v>139</v>
      </c>
      <c r="U5" s="5"/>
      <c r="V5" s="5"/>
      <c r="W5" s="141"/>
    </row>
    <row r="6" ht="15" customHeight="1" spans="1:23">
      <c r="A6" s="175" t="s">
        <v>170</v>
      </c>
      <c r="B6" s="135" t="s">
        <v>171</v>
      </c>
      <c r="C6" s="54"/>
      <c r="D6" s="174"/>
      <c r="E6" s="141"/>
      <c r="F6" s="141"/>
      <c r="G6" s="174" t="s">
        <v>140</v>
      </c>
      <c r="H6" s="174" t="s">
        <v>172</v>
      </c>
      <c r="I6" s="174" t="s">
        <v>173</v>
      </c>
      <c r="J6" s="174" t="s">
        <v>140</v>
      </c>
      <c r="K6" s="141" t="s">
        <v>172</v>
      </c>
      <c r="L6" s="141" t="s">
        <v>173</v>
      </c>
      <c r="M6" s="141" t="s">
        <v>140</v>
      </c>
      <c r="N6" s="141" t="s">
        <v>172</v>
      </c>
      <c r="O6" s="141" t="s">
        <v>173</v>
      </c>
      <c r="P6" s="141" t="s">
        <v>140</v>
      </c>
      <c r="Q6" s="141"/>
      <c r="R6" s="141" t="s">
        <v>172</v>
      </c>
      <c r="S6" s="141" t="s">
        <v>173</v>
      </c>
      <c r="T6" s="141" t="s">
        <v>140</v>
      </c>
      <c r="U6" s="141" t="s">
        <v>172</v>
      </c>
      <c r="V6" s="141" t="s">
        <v>173</v>
      </c>
      <c r="W6" s="141"/>
    </row>
    <row r="7" ht="15" customHeight="1" spans="1:23">
      <c r="A7" s="136" t="s">
        <v>150</v>
      </c>
      <c r="B7" s="136"/>
      <c r="C7" s="137" t="s">
        <v>174</v>
      </c>
      <c r="D7" s="7" t="s">
        <v>175</v>
      </c>
      <c r="E7" s="176" t="s">
        <v>176</v>
      </c>
      <c r="F7" s="176" t="s">
        <v>177</v>
      </c>
      <c r="G7" s="177" t="s">
        <v>178</v>
      </c>
      <c r="H7" s="177">
        <v>6</v>
      </c>
      <c r="I7" s="177">
        <v>7</v>
      </c>
      <c r="J7" s="177" t="s">
        <v>179</v>
      </c>
      <c r="K7" s="177">
        <v>9</v>
      </c>
      <c r="L7" s="177">
        <v>10</v>
      </c>
      <c r="M7" s="177" t="s">
        <v>180</v>
      </c>
      <c r="N7" s="177">
        <v>12</v>
      </c>
      <c r="O7" s="177">
        <v>13</v>
      </c>
      <c r="P7" s="177" t="s">
        <v>181</v>
      </c>
      <c r="Q7" s="177"/>
      <c r="R7" s="177">
        <v>15</v>
      </c>
      <c r="S7" s="177">
        <v>16</v>
      </c>
      <c r="T7" s="177" t="s">
        <v>182</v>
      </c>
      <c r="U7" s="177">
        <v>18</v>
      </c>
      <c r="V7" s="177">
        <v>19</v>
      </c>
      <c r="W7" s="177">
        <v>20</v>
      </c>
    </row>
    <row r="8" ht="14.25" spans="1:23">
      <c r="A8" s="136"/>
      <c r="B8" s="136"/>
      <c r="C8" s="137"/>
      <c r="D8" s="137" t="s">
        <v>183</v>
      </c>
      <c r="E8" s="137" t="s">
        <v>184</v>
      </c>
      <c r="F8" s="137" t="s">
        <v>185</v>
      </c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</row>
    <row r="9" ht="32" customHeight="1" spans="1:23">
      <c r="A9" s="178"/>
      <c r="B9" s="137" t="s">
        <v>136</v>
      </c>
      <c r="C9" s="138">
        <f t="shared" ref="C9:C16" si="0">D9+W9</f>
        <v>422.41</v>
      </c>
      <c r="D9" s="58">
        <f t="shared" ref="D9:D16" si="1">E9+F9</f>
        <v>422.41</v>
      </c>
      <c r="E9" s="58">
        <f t="shared" ref="E9:E16" si="2">H9+K9+N9+R9+U9</f>
        <v>344.45</v>
      </c>
      <c r="F9" s="58">
        <f t="shared" ref="F9:F16" si="3">I9+L9+O9+S9+V9</f>
        <v>77.96</v>
      </c>
      <c r="G9" s="159">
        <f t="shared" ref="G9:G16" si="4">H9+I9</f>
        <v>422.41</v>
      </c>
      <c r="H9" s="179">
        <f>SUM(H10:H16)</f>
        <v>344.45</v>
      </c>
      <c r="I9" s="179">
        <f>SUM(I10:I16)</f>
        <v>77.96</v>
      </c>
      <c r="J9" s="183">
        <f t="shared" ref="J9:J16" si="5">K9+L9</f>
        <v>0</v>
      </c>
      <c r="K9" s="179">
        <v>0</v>
      </c>
      <c r="L9" s="179">
        <v>0</v>
      </c>
      <c r="M9" s="183">
        <f t="shared" ref="M9:M16" si="6">N9+O9</f>
        <v>0</v>
      </c>
      <c r="N9" s="184">
        <v>0</v>
      </c>
      <c r="O9" s="156">
        <v>0</v>
      </c>
      <c r="P9" s="183">
        <f t="shared" ref="P9:P16" si="7">R9+S9</f>
        <v>0</v>
      </c>
      <c r="Q9" s="183"/>
      <c r="R9" s="184">
        <v>0</v>
      </c>
      <c r="S9" s="156">
        <v>0</v>
      </c>
      <c r="T9" s="183">
        <f>U9+V9</f>
        <v>0</v>
      </c>
      <c r="U9" s="184">
        <v>0</v>
      </c>
      <c r="V9" s="156">
        <v>0</v>
      </c>
      <c r="W9" s="186"/>
    </row>
    <row r="10" ht="24" customHeight="1" spans="1:23">
      <c r="A10" s="124">
        <v>2013301</v>
      </c>
      <c r="B10" s="125" t="s">
        <v>186</v>
      </c>
      <c r="C10" s="138">
        <f t="shared" si="0"/>
        <v>292.56</v>
      </c>
      <c r="D10" s="58">
        <f t="shared" si="1"/>
        <v>292.56</v>
      </c>
      <c r="E10" s="58">
        <f t="shared" si="2"/>
        <v>280.26</v>
      </c>
      <c r="F10" s="58">
        <f t="shared" si="3"/>
        <v>12.3</v>
      </c>
      <c r="G10" s="159">
        <f t="shared" si="4"/>
        <v>292.56</v>
      </c>
      <c r="H10" s="179">
        <v>280.26</v>
      </c>
      <c r="I10" s="179">
        <v>12.3</v>
      </c>
      <c r="J10" s="183">
        <f t="shared" si="5"/>
        <v>0</v>
      </c>
      <c r="K10" s="179">
        <v>0</v>
      </c>
      <c r="L10" s="179">
        <v>0</v>
      </c>
      <c r="M10" s="183">
        <f t="shared" si="6"/>
        <v>0</v>
      </c>
      <c r="N10" s="184">
        <v>0</v>
      </c>
      <c r="O10" s="156">
        <v>0</v>
      </c>
      <c r="P10" s="183">
        <f t="shared" si="7"/>
        <v>0</v>
      </c>
      <c r="Q10" s="183"/>
      <c r="R10" s="184">
        <v>0</v>
      </c>
      <c r="S10" s="156">
        <v>0</v>
      </c>
      <c r="T10" s="183">
        <f>U10+V10</f>
        <v>0</v>
      </c>
      <c r="U10" s="184">
        <v>0</v>
      </c>
      <c r="V10" s="156">
        <v>0</v>
      </c>
      <c r="W10" s="184"/>
    </row>
    <row r="11" ht="24" customHeight="1" spans="1:23">
      <c r="A11" s="124">
        <v>2013304</v>
      </c>
      <c r="B11" s="125" t="s">
        <v>187</v>
      </c>
      <c r="C11" s="138">
        <f t="shared" si="0"/>
        <v>60.66</v>
      </c>
      <c r="D11" s="58">
        <f t="shared" si="1"/>
        <v>60.66</v>
      </c>
      <c r="E11" s="58">
        <f t="shared" si="2"/>
        <v>0</v>
      </c>
      <c r="F11" s="58">
        <f t="shared" si="3"/>
        <v>60.66</v>
      </c>
      <c r="G11" s="159">
        <f t="shared" si="4"/>
        <v>60.66</v>
      </c>
      <c r="H11" s="179"/>
      <c r="I11" s="179">
        <v>60.66</v>
      </c>
      <c r="J11" s="183">
        <f t="shared" si="5"/>
        <v>0</v>
      </c>
      <c r="K11" s="179"/>
      <c r="L11" s="179"/>
      <c r="M11" s="183">
        <f t="shared" si="6"/>
        <v>0</v>
      </c>
      <c r="N11" s="184"/>
      <c r="O11" s="156"/>
      <c r="P11" s="183">
        <f t="shared" si="7"/>
        <v>0</v>
      </c>
      <c r="Q11" s="183"/>
      <c r="R11" s="184"/>
      <c r="S11" s="156"/>
      <c r="T11" s="183">
        <f t="shared" ref="T11:T16" si="8">U11+V11</f>
        <v>0</v>
      </c>
      <c r="U11" s="184"/>
      <c r="V11" s="156"/>
      <c r="W11" s="184"/>
    </row>
    <row r="12" ht="24" customHeight="1" spans="1:23">
      <c r="A12" s="124">
        <v>2013399</v>
      </c>
      <c r="B12" s="125" t="s">
        <v>188</v>
      </c>
      <c r="C12" s="138">
        <f t="shared" si="0"/>
        <v>5</v>
      </c>
      <c r="D12" s="58">
        <f t="shared" si="1"/>
        <v>5</v>
      </c>
      <c r="E12" s="58">
        <f t="shared" si="2"/>
        <v>0</v>
      </c>
      <c r="F12" s="58">
        <f t="shared" si="3"/>
        <v>5</v>
      </c>
      <c r="G12" s="159">
        <f t="shared" si="4"/>
        <v>5</v>
      </c>
      <c r="H12" s="179"/>
      <c r="I12" s="179">
        <v>5</v>
      </c>
      <c r="J12" s="183">
        <f t="shared" si="5"/>
        <v>0</v>
      </c>
      <c r="K12" s="179"/>
      <c r="L12" s="179"/>
      <c r="M12" s="183">
        <f t="shared" si="6"/>
        <v>0</v>
      </c>
      <c r="N12" s="184"/>
      <c r="O12" s="156"/>
      <c r="P12" s="183">
        <f t="shared" si="7"/>
        <v>0</v>
      </c>
      <c r="Q12" s="183"/>
      <c r="R12" s="184"/>
      <c r="S12" s="156"/>
      <c r="T12" s="183">
        <f t="shared" si="8"/>
        <v>0</v>
      </c>
      <c r="U12" s="184"/>
      <c r="V12" s="156"/>
      <c r="W12" s="184"/>
    </row>
    <row r="13" ht="24" customHeight="1" spans="1:23">
      <c r="A13" s="124">
        <v>2210201</v>
      </c>
      <c r="B13" s="125" t="s">
        <v>189</v>
      </c>
      <c r="C13" s="138">
        <f t="shared" si="0"/>
        <v>25.31</v>
      </c>
      <c r="D13" s="58">
        <f t="shared" si="1"/>
        <v>25.31</v>
      </c>
      <c r="E13" s="58">
        <f t="shared" si="2"/>
        <v>25.31</v>
      </c>
      <c r="F13" s="58">
        <f t="shared" si="3"/>
        <v>0</v>
      </c>
      <c r="G13" s="159">
        <f t="shared" si="4"/>
        <v>25.31</v>
      </c>
      <c r="H13" s="179">
        <v>25.31</v>
      </c>
      <c r="I13" s="179"/>
      <c r="J13" s="183">
        <f t="shared" si="5"/>
        <v>0</v>
      </c>
      <c r="K13" s="179"/>
      <c r="L13" s="179"/>
      <c r="M13" s="183">
        <f t="shared" si="6"/>
        <v>0</v>
      </c>
      <c r="N13" s="184"/>
      <c r="O13" s="156"/>
      <c r="P13" s="183">
        <f t="shared" si="7"/>
        <v>0</v>
      </c>
      <c r="Q13" s="183"/>
      <c r="R13" s="184"/>
      <c r="S13" s="156"/>
      <c r="T13" s="183">
        <f t="shared" si="8"/>
        <v>0</v>
      </c>
      <c r="U13" s="184"/>
      <c r="V13" s="156"/>
      <c r="W13" s="184"/>
    </row>
    <row r="14" ht="24" customHeight="1" spans="1:23">
      <c r="A14" s="124">
        <v>2080505</v>
      </c>
      <c r="B14" s="125" t="s">
        <v>190</v>
      </c>
      <c r="C14" s="138">
        <f t="shared" si="0"/>
        <v>26.98</v>
      </c>
      <c r="D14" s="58">
        <f t="shared" si="1"/>
        <v>26.98</v>
      </c>
      <c r="E14" s="58">
        <f t="shared" si="2"/>
        <v>26.98</v>
      </c>
      <c r="F14" s="58">
        <f t="shared" si="3"/>
        <v>0</v>
      </c>
      <c r="G14" s="159">
        <f t="shared" si="4"/>
        <v>26.98</v>
      </c>
      <c r="H14" s="179">
        <v>26.98</v>
      </c>
      <c r="I14" s="179"/>
      <c r="J14" s="183">
        <f t="shared" si="5"/>
        <v>0</v>
      </c>
      <c r="K14" s="179"/>
      <c r="L14" s="179"/>
      <c r="M14" s="183">
        <f t="shared" si="6"/>
        <v>0</v>
      </c>
      <c r="N14" s="184"/>
      <c r="O14" s="156"/>
      <c r="P14" s="183">
        <f t="shared" si="7"/>
        <v>0</v>
      </c>
      <c r="Q14" s="183"/>
      <c r="R14" s="184"/>
      <c r="S14" s="156"/>
      <c r="T14" s="183">
        <f t="shared" si="8"/>
        <v>0</v>
      </c>
      <c r="U14" s="184"/>
      <c r="V14" s="156"/>
      <c r="W14" s="184"/>
    </row>
    <row r="15" ht="24" customHeight="1" spans="1:23">
      <c r="A15" s="124">
        <v>2011102</v>
      </c>
      <c r="B15" s="125" t="s">
        <v>191</v>
      </c>
      <c r="C15" s="138">
        <f t="shared" si="0"/>
        <v>11.23</v>
      </c>
      <c r="D15" s="58">
        <f t="shared" si="1"/>
        <v>11.23</v>
      </c>
      <c r="E15" s="58">
        <f t="shared" si="2"/>
        <v>11.23</v>
      </c>
      <c r="F15" s="58">
        <f t="shared" si="3"/>
        <v>0</v>
      </c>
      <c r="G15" s="159">
        <f t="shared" si="4"/>
        <v>11.23</v>
      </c>
      <c r="H15" s="179">
        <v>11.23</v>
      </c>
      <c r="I15" s="179"/>
      <c r="J15" s="183">
        <f t="shared" si="5"/>
        <v>0</v>
      </c>
      <c r="K15" s="179"/>
      <c r="L15" s="179"/>
      <c r="M15" s="183">
        <f t="shared" si="6"/>
        <v>0</v>
      </c>
      <c r="N15" s="184"/>
      <c r="O15" s="156"/>
      <c r="P15" s="183">
        <f t="shared" si="7"/>
        <v>0</v>
      </c>
      <c r="Q15" s="183"/>
      <c r="R15" s="184"/>
      <c r="S15" s="156"/>
      <c r="T15" s="183">
        <f t="shared" si="8"/>
        <v>0</v>
      </c>
      <c r="U15" s="184"/>
      <c r="V15" s="156"/>
      <c r="W15" s="184"/>
    </row>
    <row r="16" ht="24" customHeight="1" spans="1:23">
      <c r="A16" s="124">
        <v>2082702</v>
      </c>
      <c r="B16" s="125" t="s">
        <v>192</v>
      </c>
      <c r="C16" s="138">
        <f t="shared" si="0"/>
        <v>0.67</v>
      </c>
      <c r="D16" s="58">
        <f t="shared" si="1"/>
        <v>0.67</v>
      </c>
      <c r="E16" s="58">
        <f t="shared" si="2"/>
        <v>0.67</v>
      </c>
      <c r="F16" s="58">
        <f t="shared" si="3"/>
        <v>0</v>
      </c>
      <c r="G16" s="159">
        <f t="shared" si="4"/>
        <v>0.67</v>
      </c>
      <c r="H16" s="179">
        <v>0.67</v>
      </c>
      <c r="I16" s="179">
        <v>0</v>
      </c>
      <c r="J16" s="183">
        <f t="shared" si="5"/>
        <v>0</v>
      </c>
      <c r="K16" s="179">
        <v>0</v>
      </c>
      <c r="L16" s="179">
        <v>0</v>
      </c>
      <c r="M16" s="183">
        <f t="shared" si="6"/>
        <v>0</v>
      </c>
      <c r="N16" s="184">
        <v>0</v>
      </c>
      <c r="O16" s="156">
        <v>0</v>
      </c>
      <c r="P16" s="183">
        <f t="shared" si="7"/>
        <v>0</v>
      </c>
      <c r="Q16" s="183"/>
      <c r="R16" s="184">
        <v>0</v>
      </c>
      <c r="S16" s="156">
        <v>0</v>
      </c>
      <c r="T16" s="183">
        <f t="shared" si="8"/>
        <v>0</v>
      </c>
      <c r="U16" s="184">
        <v>0</v>
      </c>
      <c r="V16" s="156">
        <v>0</v>
      </c>
      <c r="W16" s="184">
        <v>0</v>
      </c>
    </row>
    <row r="18" s="171" customFormat="1" ht="18" customHeight="1" spans="1:5">
      <c r="A18" s="180" t="s">
        <v>193</v>
      </c>
      <c r="B18" s="180"/>
      <c r="C18" s="181"/>
      <c r="E18" s="181"/>
    </row>
    <row r="19" s="172" customFormat="1" ht="14.25" spans="1:256">
      <c r="A19" s="180" t="s">
        <v>194</v>
      </c>
      <c r="C19" s="182"/>
      <c r="E19" s="182"/>
      <c r="IU19" s="187"/>
      <c r="IV19" s="187"/>
    </row>
    <row r="20" s="171" customFormat="1" ht="14.25" spans="1:256">
      <c r="A20" s="70" t="s">
        <v>195</v>
      </c>
      <c r="B20" s="172"/>
      <c r="C20" s="182"/>
      <c r="D20" s="172"/>
      <c r="E20" s="182"/>
      <c r="F20" s="172"/>
      <c r="G20" s="172"/>
      <c r="H20" s="172"/>
      <c r="I20" s="172"/>
      <c r="J20" s="172"/>
      <c r="IU20" s="187"/>
      <c r="IV20" s="187"/>
    </row>
  </sheetData>
  <mergeCells count="44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12:Q12"/>
    <mergeCell ref="P13:Q13"/>
    <mergeCell ref="P14:Q14"/>
    <mergeCell ref="P15:Q15"/>
    <mergeCell ref="P16:Q16"/>
    <mergeCell ref="A18:B18"/>
    <mergeCell ref="C4:C6"/>
    <mergeCell ref="C7:C8"/>
    <mergeCell ref="D5:D6"/>
    <mergeCell ref="E5:E6"/>
    <mergeCell ref="F5:F6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7" right="0.7" top="0.75" bottom="0.75" header="0.3" footer="0.3"/>
  <pageSetup paperSize="9" scale="6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G29" sqref="G29"/>
    </sheetView>
  </sheetViews>
  <sheetFormatPr defaultColWidth="9" defaultRowHeight="13.5" outlineLevelCol="3"/>
  <cols>
    <col min="1" max="1" width="24.125" customWidth="1"/>
    <col min="2" max="2" width="12.75" customWidth="1"/>
    <col min="3" max="3" width="28.625" customWidth="1"/>
    <col min="4" max="4" width="16.125" customWidth="1"/>
  </cols>
  <sheetData>
    <row r="1" customHeight="1" spans="1:4">
      <c r="A1" s="144" t="s">
        <v>196</v>
      </c>
      <c r="B1" s="144"/>
      <c r="C1" s="144"/>
      <c r="D1" s="144"/>
    </row>
    <row r="2" ht="15" customHeight="1" spans="1:4">
      <c r="A2" s="145" t="s">
        <v>197</v>
      </c>
      <c r="B2" s="145"/>
      <c r="C2" s="145"/>
      <c r="D2" s="145"/>
    </row>
    <row r="3" ht="15" customHeight="1" spans="1:4">
      <c r="A3" s="146" t="s">
        <v>161</v>
      </c>
      <c r="B3" s="146"/>
      <c r="C3" s="146"/>
      <c r="D3" s="147" t="s">
        <v>80</v>
      </c>
    </row>
    <row r="4" ht="15" customHeight="1" spans="1:4">
      <c r="A4" s="148" t="s">
        <v>81</v>
      </c>
      <c r="B4" s="148"/>
      <c r="C4" s="167" t="s">
        <v>82</v>
      </c>
      <c r="D4" s="167"/>
    </row>
    <row r="5" ht="14.25" spans="1:4">
      <c r="A5" s="148" t="s">
        <v>83</v>
      </c>
      <c r="B5" s="167" t="s">
        <v>84</v>
      </c>
      <c r="C5" s="168" t="s">
        <v>83</v>
      </c>
      <c r="D5" s="168" t="s">
        <v>84</v>
      </c>
    </row>
    <row r="6" ht="14.25" spans="1:4">
      <c r="A6" s="169" t="s">
        <v>85</v>
      </c>
      <c r="B6" s="152">
        <f>SUM(B7:B9)</f>
        <v>386.45</v>
      </c>
      <c r="C6" s="169" t="s">
        <v>86</v>
      </c>
      <c r="D6" s="152">
        <f>SUM(D7:D34)</f>
        <v>386.45</v>
      </c>
    </row>
    <row r="7" ht="14.25" spans="1:4">
      <c r="A7" s="169" t="s">
        <v>198</v>
      </c>
      <c r="B7" s="130">
        <v>386.45</v>
      </c>
      <c r="C7" s="169" t="s">
        <v>88</v>
      </c>
      <c r="D7" s="130">
        <v>280.25</v>
      </c>
    </row>
    <row r="8" ht="14.25" spans="1:4">
      <c r="A8" s="169" t="s">
        <v>199</v>
      </c>
      <c r="B8" s="130">
        <v>0</v>
      </c>
      <c r="C8" s="169" t="s">
        <v>90</v>
      </c>
      <c r="D8" s="130">
        <v>0</v>
      </c>
    </row>
    <row r="9" ht="14.25" spans="1:4">
      <c r="A9" s="169" t="s">
        <v>200</v>
      </c>
      <c r="B9" s="130">
        <v>0</v>
      </c>
      <c r="C9" s="169" t="s">
        <v>92</v>
      </c>
      <c r="D9" s="130">
        <v>0</v>
      </c>
    </row>
    <row r="10" ht="14.25" spans="1:4">
      <c r="A10" s="169"/>
      <c r="B10" s="130"/>
      <c r="C10" s="169" t="s">
        <v>94</v>
      </c>
      <c r="D10" s="130">
        <v>0</v>
      </c>
    </row>
    <row r="11" ht="14.25" spans="1:4">
      <c r="A11" s="169"/>
      <c r="B11" s="130"/>
      <c r="C11" s="169" t="s">
        <v>96</v>
      </c>
      <c r="D11" s="130">
        <v>0</v>
      </c>
    </row>
    <row r="12" ht="14.25" spans="1:4">
      <c r="A12" s="169"/>
      <c r="B12" s="130"/>
      <c r="C12" s="169" t="s">
        <v>98</v>
      </c>
      <c r="D12" s="130">
        <v>0</v>
      </c>
    </row>
    <row r="13" ht="14.25" spans="1:4">
      <c r="A13" s="169"/>
      <c r="B13" s="130"/>
      <c r="C13" s="169" t="s">
        <v>100</v>
      </c>
      <c r="D13" s="130">
        <v>42</v>
      </c>
    </row>
    <row r="14" ht="14.25" spans="1:4">
      <c r="A14" s="169"/>
      <c r="B14" s="130"/>
      <c r="C14" s="169" t="s">
        <v>102</v>
      </c>
      <c r="D14" s="130">
        <v>26.98</v>
      </c>
    </row>
    <row r="15" ht="14.25" spans="1:4">
      <c r="A15" s="169"/>
      <c r="B15" s="130"/>
      <c r="C15" s="169" t="s">
        <v>104</v>
      </c>
      <c r="D15" s="130">
        <v>11.91</v>
      </c>
    </row>
    <row r="16" ht="14.25" spans="1:4">
      <c r="A16" s="169"/>
      <c r="B16" s="130"/>
      <c r="C16" s="169" t="s">
        <v>106</v>
      </c>
      <c r="D16" s="130">
        <v>0</v>
      </c>
    </row>
    <row r="17" ht="14.25" spans="1:4">
      <c r="A17" s="169"/>
      <c r="B17" s="130"/>
      <c r="C17" s="169" t="s">
        <v>108</v>
      </c>
      <c r="D17" s="130">
        <v>0</v>
      </c>
    </row>
    <row r="18" ht="14.25" spans="1:4">
      <c r="A18" s="169"/>
      <c r="B18" s="130"/>
      <c r="C18" s="169" t="s">
        <v>109</v>
      </c>
      <c r="D18" s="130">
        <v>0</v>
      </c>
    </row>
    <row r="19" ht="14.25" spans="1:4">
      <c r="A19" s="169"/>
      <c r="B19" s="130"/>
      <c r="C19" s="169" t="s">
        <v>110</v>
      </c>
      <c r="D19" s="130">
        <v>0</v>
      </c>
    </row>
    <row r="20" ht="14.25" spans="1:4">
      <c r="A20" s="169"/>
      <c r="B20" s="130"/>
      <c r="C20" s="169" t="s">
        <v>111</v>
      </c>
      <c r="D20" s="130">
        <v>0</v>
      </c>
    </row>
    <row r="21" ht="14.25" spans="1:4">
      <c r="A21" s="169"/>
      <c r="B21" s="130"/>
      <c r="C21" s="169" t="s">
        <v>112</v>
      </c>
      <c r="D21" s="130">
        <v>0</v>
      </c>
    </row>
    <row r="22" ht="14.25" spans="1:4">
      <c r="A22" s="169"/>
      <c r="B22" s="130"/>
      <c r="C22" s="169" t="s">
        <v>113</v>
      </c>
      <c r="D22" s="130">
        <v>0</v>
      </c>
    </row>
    <row r="23" ht="14.25" spans="1:4">
      <c r="A23" s="169"/>
      <c r="B23" s="130"/>
      <c r="C23" s="169" t="s">
        <v>114</v>
      </c>
      <c r="D23" s="130">
        <v>0</v>
      </c>
    </row>
    <row r="24" ht="14.25" spans="1:4">
      <c r="A24" s="169"/>
      <c r="B24" s="130"/>
      <c r="C24" s="169" t="s">
        <v>115</v>
      </c>
      <c r="D24" s="130">
        <v>0</v>
      </c>
    </row>
    <row r="25" ht="14.25" spans="1:4">
      <c r="A25" s="169"/>
      <c r="B25" s="130"/>
      <c r="C25" s="169" t="s">
        <v>116</v>
      </c>
      <c r="D25" s="130">
        <v>25.31</v>
      </c>
    </row>
    <row r="26" ht="14.25" spans="1:4">
      <c r="A26" s="169"/>
      <c r="B26" s="130"/>
      <c r="C26" s="169" t="s">
        <v>117</v>
      </c>
      <c r="D26" s="130">
        <v>0</v>
      </c>
    </row>
    <row r="27" ht="14.25" spans="1:4">
      <c r="A27" s="169"/>
      <c r="B27" s="130"/>
      <c r="C27" s="169" t="s">
        <v>118</v>
      </c>
      <c r="D27" s="130">
        <v>0</v>
      </c>
    </row>
    <row r="28" ht="14.25" spans="1:4">
      <c r="A28" s="169"/>
      <c r="B28" s="130"/>
      <c r="C28" s="169" t="s">
        <v>119</v>
      </c>
      <c r="D28" s="130">
        <v>0</v>
      </c>
    </row>
    <row r="29" ht="14.25" spans="1:4">
      <c r="A29" s="169"/>
      <c r="B29" s="130"/>
      <c r="C29" s="169" t="s">
        <v>120</v>
      </c>
      <c r="D29" s="130">
        <v>0</v>
      </c>
    </row>
    <row r="30" ht="14.25" spans="1:4">
      <c r="A30" s="169"/>
      <c r="B30" s="130"/>
      <c r="C30" s="169" t="s">
        <v>121</v>
      </c>
      <c r="D30" s="130">
        <v>0</v>
      </c>
    </row>
    <row r="31" ht="14.25" spans="1:4">
      <c r="A31" s="169"/>
      <c r="B31" s="130"/>
      <c r="C31" s="169" t="s">
        <v>122</v>
      </c>
      <c r="D31" s="130">
        <v>0</v>
      </c>
    </row>
    <row r="32" ht="14.25" spans="1:4">
      <c r="A32" s="169"/>
      <c r="B32" s="130"/>
      <c r="C32" s="169" t="s">
        <v>123</v>
      </c>
      <c r="D32" s="130">
        <v>0</v>
      </c>
    </row>
    <row r="33" ht="14.25" spans="1:4">
      <c r="A33" s="169"/>
      <c r="B33" s="130"/>
      <c r="C33" s="169" t="s">
        <v>124</v>
      </c>
      <c r="D33" s="130">
        <v>0</v>
      </c>
    </row>
    <row r="34" ht="14.25" spans="1:4">
      <c r="A34" s="169"/>
      <c r="B34" s="130"/>
      <c r="C34" s="169" t="s">
        <v>125</v>
      </c>
      <c r="D34" s="130">
        <v>0</v>
      </c>
    </row>
    <row r="35" ht="14.25" spans="1:4">
      <c r="A35" s="169" t="s">
        <v>201</v>
      </c>
      <c r="B35" s="130">
        <v>35.96</v>
      </c>
      <c r="C35" s="169"/>
      <c r="D35" s="130">
        <v>0</v>
      </c>
    </row>
    <row r="36" ht="14.25" spans="1:4">
      <c r="A36" s="170" t="s">
        <v>128</v>
      </c>
      <c r="B36" s="152">
        <f>B6+B35</f>
        <v>422.41</v>
      </c>
      <c r="C36" s="170" t="s">
        <v>129</v>
      </c>
      <c r="D36" s="152">
        <f>D6+D35</f>
        <v>386.45</v>
      </c>
    </row>
    <row r="38" spans="1:1">
      <c r="A38" t="s">
        <v>130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M19" sqref="M19"/>
    </sheetView>
  </sheetViews>
  <sheetFormatPr defaultColWidth="9" defaultRowHeight="13.5"/>
  <cols>
    <col min="2" max="2" width="27.75" customWidth="1"/>
    <col min="3" max="3" width="15.375" customWidth="1"/>
    <col min="7" max="7" width="14.75" customWidth="1"/>
    <col min="8" max="8" width="20.125" customWidth="1"/>
  </cols>
  <sheetData>
    <row r="1" customHeight="1" spans="1:9">
      <c r="A1" s="131" t="s">
        <v>202</v>
      </c>
      <c r="B1" s="131"/>
      <c r="C1" s="131"/>
      <c r="D1" s="131"/>
      <c r="E1" s="131"/>
      <c r="F1" s="131"/>
      <c r="G1" s="131"/>
      <c r="H1" s="131"/>
      <c r="I1" s="131"/>
    </row>
    <row r="2" ht="15" customHeight="1" spans="1:9">
      <c r="A2" s="132" t="s">
        <v>203</v>
      </c>
      <c r="B2" s="132"/>
      <c r="C2" s="132"/>
      <c r="D2" s="132"/>
      <c r="E2" s="132"/>
      <c r="F2" s="132"/>
      <c r="G2" s="132"/>
      <c r="H2" s="132"/>
      <c r="I2" s="132"/>
    </row>
    <row r="3" ht="15" customHeight="1" spans="1:9">
      <c r="A3" s="155" t="s">
        <v>79</v>
      </c>
      <c r="B3" s="155"/>
      <c r="C3" s="155"/>
      <c r="D3" s="155"/>
      <c r="E3" s="155"/>
      <c r="F3" s="156" t="s">
        <v>80</v>
      </c>
      <c r="G3" s="156"/>
      <c r="H3" s="156"/>
      <c r="I3" s="156"/>
    </row>
    <row r="4" ht="15" customHeight="1" spans="1:9">
      <c r="A4" s="142" t="s">
        <v>204</v>
      </c>
      <c r="B4" s="142"/>
      <c r="C4" s="55" t="s">
        <v>205</v>
      </c>
      <c r="D4" s="5" t="s">
        <v>172</v>
      </c>
      <c r="E4" s="157" t="s">
        <v>173</v>
      </c>
      <c r="F4" s="157"/>
      <c r="G4" s="157"/>
      <c r="H4" s="157"/>
      <c r="I4" s="157"/>
    </row>
    <row r="5" ht="15" customHeight="1" spans="1:9">
      <c r="A5" s="142" t="s">
        <v>170</v>
      </c>
      <c r="B5" s="135" t="s">
        <v>171</v>
      </c>
      <c r="C5" s="55"/>
      <c r="D5" s="5"/>
      <c r="E5" s="5" t="s">
        <v>136</v>
      </c>
      <c r="F5" s="5" t="s">
        <v>206</v>
      </c>
      <c r="G5" s="5"/>
      <c r="H5" s="5"/>
      <c r="I5" s="5" t="s">
        <v>207</v>
      </c>
    </row>
    <row r="6" ht="23.25" spans="1:9">
      <c r="A6" s="142"/>
      <c r="B6" s="135"/>
      <c r="C6" s="55"/>
      <c r="D6" s="5"/>
      <c r="E6" s="5"/>
      <c r="F6" s="135" t="s">
        <v>140</v>
      </c>
      <c r="G6" s="135" t="s">
        <v>208</v>
      </c>
      <c r="H6" s="5" t="s">
        <v>209</v>
      </c>
      <c r="I6" s="5"/>
    </row>
    <row r="7" ht="15" customHeight="1" spans="1:9">
      <c r="A7" s="136" t="s">
        <v>150</v>
      </c>
      <c r="B7" s="136"/>
      <c r="C7" s="57" t="s">
        <v>210</v>
      </c>
      <c r="D7" s="158">
        <v>2</v>
      </c>
      <c r="E7" s="57" t="s">
        <v>211</v>
      </c>
      <c r="F7" s="57" t="s">
        <v>212</v>
      </c>
      <c r="G7" s="57">
        <v>5</v>
      </c>
      <c r="H7" s="57">
        <v>6</v>
      </c>
      <c r="I7" s="57">
        <v>7</v>
      </c>
    </row>
    <row r="8" ht="30" customHeight="1" spans="1:9">
      <c r="A8" s="56"/>
      <c r="B8" s="57" t="s">
        <v>136</v>
      </c>
      <c r="C8" s="159">
        <f t="shared" ref="C8:C15" si="0">D8+E8</f>
        <v>422.41</v>
      </c>
      <c r="D8" s="160">
        <f>SUM(D9:D15)</f>
        <v>356.75</v>
      </c>
      <c r="E8" s="138">
        <f t="shared" ref="E8:E15" si="1">F8+I8</f>
        <v>65.66</v>
      </c>
      <c r="F8" s="138">
        <f t="shared" ref="F8:F15" si="2">G8+H8</f>
        <v>65.66</v>
      </c>
      <c r="G8" s="161">
        <f>SUM(G9:G15)</f>
        <v>65.66</v>
      </c>
      <c r="H8" s="161">
        <v>0</v>
      </c>
      <c r="I8" s="166">
        <v>0</v>
      </c>
    </row>
    <row r="9" ht="19" customHeight="1" spans="1:9">
      <c r="A9" s="124">
        <v>2013301</v>
      </c>
      <c r="B9" s="125" t="s">
        <v>186</v>
      </c>
      <c r="C9" s="159">
        <f t="shared" si="0"/>
        <v>292.56</v>
      </c>
      <c r="D9" s="162">
        <v>292.56</v>
      </c>
      <c r="E9" s="138">
        <f t="shared" si="1"/>
        <v>0</v>
      </c>
      <c r="F9" s="138">
        <f t="shared" si="2"/>
        <v>0</v>
      </c>
      <c r="G9" s="163">
        <v>0</v>
      </c>
      <c r="H9" s="161">
        <v>0</v>
      </c>
      <c r="I9" s="161">
        <v>0</v>
      </c>
    </row>
    <row r="10" ht="19" customHeight="1" spans="1:9">
      <c r="A10" s="124">
        <v>2013304</v>
      </c>
      <c r="B10" s="125" t="s">
        <v>187</v>
      </c>
      <c r="C10" s="159">
        <f t="shared" si="0"/>
        <v>60.66</v>
      </c>
      <c r="D10" s="164">
        <v>0</v>
      </c>
      <c r="E10" s="138">
        <f t="shared" si="1"/>
        <v>60.66</v>
      </c>
      <c r="F10" s="138">
        <f t="shared" si="2"/>
        <v>60.66</v>
      </c>
      <c r="G10" s="162">
        <v>60.66</v>
      </c>
      <c r="H10" s="161">
        <v>0</v>
      </c>
      <c r="I10" s="161">
        <v>0</v>
      </c>
    </row>
    <row r="11" ht="19" customHeight="1" spans="1:9">
      <c r="A11" s="124">
        <v>2013399</v>
      </c>
      <c r="B11" s="125" t="s">
        <v>188</v>
      </c>
      <c r="C11" s="159">
        <f t="shared" si="0"/>
        <v>5</v>
      </c>
      <c r="D11" s="164">
        <v>0</v>
      </c>
      <c r="E11" s="138">
        <f t="shared" si="1"/>
        <v>5</v>
      </c>
      <c r="F11" s="138">
        <f t="shared" si="2"/>
        <v>5</v>
      </c>
      <c r="G11" s="165">
        <v>5</v>
      </c>
      <c r="H11" s="161">
        <v>0</v>
      </c>
      <c r="I11" s="161">
        <v>0</v>
      </c>
    </row>
    <row r="12" ht="19" customHeight="1" spans="1:9">
      <c r="A12" s="124">
        <v>2210201</v>
      </c>
      <c r="B12" s="125" t="s">
        <v>189</v>
      </c>
      <c r="C12" s="159">
        <f t="shared" si="0"/>
        <v>25.31</v>
      </c>
      <c r="D12" s="165">
        <v>25.31</v>
      </c>
      <c r="E12" s="138">
        <f t="shared" si="1"/>
        <v>0</v>
      </c>
      <c r="F12" s="138">
        <f t="shared" si="2"/>
        <v>0</v>
      </c>
      <c r="G12" s="161"/>
      <c r="H12" s="161">
        <v>0</v>
      </c>
      <c r="I12" s="161">
        <v>0</v>
      </c>
    </row>
    <row r="13" ht="19" customHeight="1" spans="1:9">
      <c r="A13" s="124">
        <v>2080505</v>
      </c>
      <c r="B13" s="125" t="s">
        <v>190</v>
      </c>
      <c r="C13" s="159">
        <f t="shared" si="0"/>
        <v>26.98</v>
      </c>
      <c r="D13" s="164">
        <v>26.98</v>
      </c>
      <c r="E13" s="138">
        <f t="shared" si="1"/>
        <v>0</v>
      </c>
      <c r="F13" s="138">
        <f t="shared" si="2"/>
        <v>0</v>
      </c>
      <c r="G13" s="161"/>
      <c r="H13" s="161">
        <v>0</v>
      </c>
      <c r="I13" s="161">
        <v>0</v>
      </c>
    </row>
    <row r="14" ht="19" customHeight="1" spans="1:9">
      <c r="A14" s="124">
        <v>2011102</v>
      </c>
      <c r="B14" s="125" t="s">
        <v>191</v>
      </c>
      <c r="C14" s="159">
        <f t="shared" si="0"/>
        <v>11.23</v>
      </c>
      <c r="D14" s="164">
        <v>11.23</v>
      </c>
      <c r="E14" s="138">
        <f t="shared" si="1"/>
        <v>0</v>
      </c>
      <c r="F14" s="138">
        <f t="shared" si="2"/>
        <v>0</v>
      </c>
      <c r="G14" s="161"/>
      <c r="H14" s="161">
        <v>0</v>
      </c>
      <c r="I14" s="161">
        <v>0</v>
      </c>
    </row>
    <row r="15" ht="19" customHeight="1" spans="1:9">
      <c r="A15" s="124">
        <v>2082702</v>
      </c>
      <c r="B15" s="125" t="s">
        <v>192</v>
      </c>
      <c r="C15" s="159">
        <f t="shared" si="0"/>
        <v>0.67</v>
      </c>
      <c r="D15" s="165">
        <v>0.67</v>
      </c>
      <c r="E15" s="138">
        <f t="shared" si="1"/>
        <v>0</v>
      </c>
      <c r="F15" s="138">
        <f t="shared" si="2"/>
        <v>0</v>
      </c>
      <c r="G15" s="161">
        <v>0</v>
      </c>
      <c r="H15" s="161">
        <v>0</v>
      </c>
      <c r="I15" s="161">
        <v>0</v>
      </c>
    </row>
    <row r="17" spans="1:1">
      <c r="A17" t="s">
        <v>130</v>
      </c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0"/>
  <sheetViews>
    <sheetView topLeftCell="A50" workbookViewId="0">
      <selection activeCell="B76" sqref="A1:C88"/>
    </sheetView>
  </sheetViews>
  <sheetFormatPr defaultColWidth="9" defaultRowHeight="13.5" outlineLevelCol="2"/>
  <cols>
    <col min="1" max="2" width="31.875" customWidth="1"/>
    <col min="3" max="3" width="18.125" customWidth="1"/>
  </cols>
  <sheetData>
    <row r="1" customHeight="1" spans="1:3">
      <c r="A1" s="144" t="s">
        <v>213</v>
      </c>
      <c r="B1" s="144"/>
      <c r="C1" s="144"/>
    </row>
    <row r="2" ht="45" customHeight="1" spans="1:3">
      <c r="A2" s="145" t="s">
        <v>214</v>
      </c>
      <c r="B2" s="145"/>
      <c r="C2" s="145"/>
    </row>
    <row r="3" ht="15" customHeight="1" spans="1:3">
      <c r="A3" s="146" t="s">
        <v>161</v>
      </c>
      <c r="B3" s="146"/>
      <c r="C3" s="147" t="s">
        <v>80</v>
      </c>
    </row>
    <row r="4" ht="14.25" spans="1:3">
      <c r="A4" s="148" t="s">
        <v>215</v>
      </c>
      <c r="B4" s="148" t="s">
        <v>216</v>
      </c>
      <c r="C4" s="149" t="s">
        <v>217</v>
      </c>
    </row>
    <row r="5" ht="14.25" spans="1:3">
      <c r="A5" s="150"/>
      <c r="B5" s="151" t="s">
        <v>136</v>
      </c>
      <c r="C5" s="152">
        <f>C6+C17+C38+C44+C57+C84</f>
        <v>356.75</v>
      </c>
    </row>
    <row r="6" ht="14.25" spans="1:3">
      <c r="A6" s="153" t="s">
        <v>218</v>
      </c>
      <c r="B6" s="153" t="s">
        <v>219</v>
      </c>
      <c r="C6" s="152">
        <f>SUM(C7:C16)</f>
        <v>0</v>
      </c>
    </row>
    <row r="7" ht="14.25" spans="1:3">
      <c r="A7" s="154" t="s">
        <v>220</v>
      </c>
      <c r="B7" s="154" t="s">
        <v>221</v>
      </c>
      <c r="C7" s="130"/>
    </row>
    <row r="8" ht="14.25" spans="1:3">
      <c r="A8" s="154" t="s">
        <v>220</v>
      </c>
      <c r="B8" s="154" t="s">
        <v>222</v>
      </c>
      <c r="C8" s="130"/>
    </row>
    <row r="9" ht="14.25" spans="1:3">
      <c r="A9" s="154" t="s">
        <v>220</v>
      </c>
      <c r="B9" s="154" t="s">
        <v>223</v>
      </c>
      <c r="C9" s="130"/>
    </row>
    <row r="10" ht="14.25" spans="1:3">
      <c r="A10" s="154" t="s">
        <v>224</v>
      </c>
      <c r="B10" s="154" t="s">
        <v>225</v>
      </c>
      <c r="C10" s="130"/>
    </row>
    <row r="11" ht="14.25" spans="1:3">
      <c r="A11" s="154" t="s">
        <v>224</v>
      </c>
      <c r="B11" s="154" t="s">
        <v>226</v>
      </c>
      <c r="C11" s="130"/>
    </row>
    <row r="12" ht="14.25" spans="1:3">
      <c r="A12" s="154" t="s">
        <v>224</v>
      </c>
      <c r="B12" s="154" t="s">
        <v>227</v>
      </c>
      <c r="C12" s="130"/>
    </row>
    <row r="13" ht="14.25" spans="1:3">
      <c r="A13" s="154" t="s">
        <v>228</v>
      </c>
      <c r="B13" s="154" t="s">
        <v>229</v>
      </c>
      <c r="C13" s="130"/>
    </row>
    <row r="14" ht="14.25" spans="1:3">
      <c r="A14" s="154" t="s">
        <v>230</v>
      </c>
      <c r="B14" s="154" t="s">
        <v>231</v>
      </c>
      <c r="C14" s="130"/>
    </row>
    <row r="15" ht="14.25" spans="1:3">
      <c r="A15" s="154" t="s">
        <v>230</v>
      </c>
      <c r="B15" s="154" t="s">
        <v>232</v>
      </c>
      <c r="C15" s="130"/>
    </row>
    <row r="16" ht="14.25" spans="1:3">
      <c r="A16" s="154" t="s">
        <v>230</v>
      </c>
      <c r="B16" s="154" t="s">
        <v>233</v>
      </c>
      <c r="C16" s="130"/>
    </row>
    <row r="17" ht="14.25" spans="1:3">
      <c r="A17" s="153" t="s">
        <v>234</v>
      </c>
      <c r="B17" s="153" t="s">
        <v>235</v>
      </c>
      <c r="C17" s="152">
        <f>SUM(C18:C37)</f>
        <v>0</v>
      </c>
    </row>
    <row r="18" ht="14.25" spans="1:3">
      <c r="A18" s="154" t="s">
        <v>236</v>
      </c>
      <c r="B18" s="154" t="s">
        <v>237</v>
      </c>
      <c r="C18" s="130">
        <v>0</v>
      </c>
    </row>
    <row r="19" ht="14.25" spans="1:3">
      <c r="A19" s="154" t="s">
        <v>236</v>
      </c>
      <c r="B19" s="154" t="s">
        <v>238</v>
      </c>
      <c r="C19" s="130">
        <v>0</v>
      </c>
    </row>
    <row r="20" ht="14.25" spans="1:3">
      <c r="A20" s="154" t="s">
        <v>236</v>
      </c>
      <c r="B20" s="154" t="s">
        <v>239</v>
      </c>
      <c r="C20" s="130">
        <v>0</v>
      </c>
    </row>
    <row r="21" ht="14.25" spans="1:3">
      <c r="A21" s="154" t="s">
        <v>236</v>
      </c>
      <c r="B21" s="154" t="s">
        <v>240</v>
      </c>
      <c r="C21" s="130">
        <v>0</v>
      </c>
    </row>
    <row r="22" ht="14.25" spans="1:3">
      <c r="A22" s="154" t="s">
        <v>236</v>
      </c>
      <c r="B22" s="154" t="s">
        <v>241</v>
      </c>
      <c r="C22" s="130">
        <v>0</v>
      </c>
    </row>
    <row r="23" ht="14.25" spans="1:3">
      <c r="A23" s="154" t="s">
        <v>236</v>
      </c>
      <c r="B23" s="154" t="s">
        <v>242</v>
      </c>
      <c r="C23" s="130">
        <v>0</v>
      </c>
    </row>
    <row r="24" ht="14.25" spans="1:3">
      <c r="A24" s="154" t="s">
        <v>236</v>
      </c>
      <c r="B24" s="154" t="s">
        <v>243</v>
      </c>
      <c r="C24" s="130">
        <v>0</v>
      </c>
    </row>
    <row r="25" ht="14.25" spans="1:3">
      <c r="A25" s="154" t="s">
        <v>236</v>
      </c>
      <c r="B25" s="154" t="s">
        <v>244</v>
      </c>
      <c r="C25" s="130">
        <v>0</v>
      </c>
    </row>
    <row r="26" ht="14.25" spans="1:3">
      <c r="A26" s="154" t="s">
        <v>236</v>
      </c>
      <c r="B26" s="154" t="s">
        <v>245</v>
      </c>
      <c r="C26" s="130">
        <v>0</v>
      </c>
    </row>
    <row r="27" ht="14.25" spans="1:3">
      <c r="A27" s="154" t="s">
        <v>236</v>
      </c>
      <c r="B27" s="154" t="s">
        <v>246</v>
      </c>
      <c r="C27" s="130">
        <v>0</v>
      </c>
    </row>
    <row r="28" ht="14.25" spans="1:3">
      <c r="A28" s="154" t="s">
        <v>236</v>
      </c>
      <c r="B28" s="154" t="s">
        <v>247</v>
      </c>
      <c r="C28" s="130">
        <v>0</v>
      </c>
    </row>
    <row r="29" ht="14.25" spans="1:3">
      <c r="A29" s="154" t="s">
        <v>248</v>
      </c>
      <c r="B29" s="154" t="s">
        <v>249</v>
      </c>
      <c r="C29" s="130">
        <v>0</v>
      </c>
    </row>
    <row r="30" ht="14.25" spans="1:3">
      <c r="A30" s="154" t="s">
        <v>250</v>
      </c>
      <c r="B30" s="154" t="s">
        <v>251</v>
      </c>
      <c r="C30" s="130">
        <v>0</v>
      </c>
    </row>
    <row r="31" ht="14.25" spans="1:3">
      <c r="A31" s="154" t="s">
        <v>252</v>
      </c>
      <c r="B31" s="154" t="s">
        <v>253</v>
      </c>
      <c r="C31" s="130">
        <v>0</v>
      </c>
    </row>
    <row r="32" ht="14.25" spans="1:3">
      <c r="A32" s="154" t="s">
        <v>252</v>
      </c>
      <c r="B32" s="154" t="s">
        <v>254</v>
      </c>
      <c r="C32" s="130">
        <v>0</v>
      </c>
    </row>
    <row r="33" ht="14.25" spans="1:3">
      <c r="A33" s="154" t="s">
        <v>255</v>
      </c>
      <c r="B33" s="154" t="s">
        <v>256</v>
      </c>
      <c r="C33" s="130">
        <v>0</v>
      </c>
    </row>
    <row r="34" ht="14.25" spans="1:3">
      <c r="A34" s="154" t="s">
        <v>257</v>
      </c>
      <c r="B34" s="154" t="s">
        <v>258</v>
      </c>
      <c r="C34" s="130">
        <v>0</v>
      </c>
    </row>
    <row r="35" ht="14.25" spans="1:3">
      <c r="A35" s="154" t="s">
        <v>259</v>
      </c>
      <c r="B35" s="154" t="s">
        <v>260</v>
      </c>
      <c r="C35" s="130">
        <v>0</v>
      </c>
    </row>
    <row r="36" ht="14.25" spans="1:3">
      <c r="A36" s="154" t="s">
        <v>261</v>
      </c>
      <c r="B36" s="154" t="s">
        <v>262</v>
      </c>
      <c r="C36" s="130">
        <v>0</v>
      </c>
    </row>
    <row r="37" ht="14.25" spans="1:3">
      <c r="A37" s="154" t="s">
        <v>263</v>
      </c>
      <c r="B37" s="154" t="s">
        <v>264</v>
      </c>
      <c r="C37" s="130">
        <v>0</v>
      </c>
    </row>
    <row r="38" ht="14.25" spans="1:3">
      <c r="A38" s="153" t="s">
        <v>265</v>
      </c>
      <c r="B38" s="153" t="s">
        <v>266</v>
      </c>
      <c r="C38" s="152">
        <f>SUM(C39:C43)</f>
        <v>0</v>
      </c>
    </row>
    <row r="39" ht="14.25" spans="1:3">
      <c r="A39" s="154" t="s">
        <v>267</v>
      </c>
      <c r="B39" s="154" t="s">
        <v>268</v>
      </c>
      <c r="C39" s="130">
        <v>0</v>
      </c>
    </row>
    <row r="40" ht="14.25" spans="1:3">
      <c r="A40" s="154" t="s">
        <v>269</v>
      </c>
      <c r="B40" s="154" t="s">
        <v>270</v>
      </c>
      <c r="C40" s="130">
        <v>0</v>
      </c>
    </row>
    <row r="41" ht="14.25" spans="1:3">
      <c r="A41" s="154" t="s">
        <v>269</v>
      </c>
      <c r="B41" s="154" t="s">
        <v>271</v>
      </c>
      <c r="C41" s="130">
        <v>0</v>
      </c>
    </row>
    <row r="42" ht="14.25" spans="1:3">
      <c r="A42" s="154" t="s">
        <v>272</v>
      </c>
      <c r="B42" s="154" t="s">
        <v>273</v>
      </c>
      <c r="C42" s="130">
        <v>0</v>
      </c>
    </row>
    <row r="43" ht="14.25" spans="1:3">
      <c r="A43" s="154" t="s">
        <v>272</v>
      </c>
      <c r="B43" s="154" t="s">
        <v>274</v>
      </c>
      <c r="C43" s="130">
        <v>0</v>
      </c>
    </row>
    <row r="44" ht="14.25" spans="1:3">
      <c r="A44" s="153" t="s">
        <v>275</v>
      </c>
      <c r="B44" s="153" t="s">
        <v>219</v>
      </c>
      <c r="C44" s="152">
        <f>SUM(C45:C56)</f>
        <v>319.28</v>
      </c>
    </row>
    <row r="45" ht="14.25" spans="1:3">
      <c r="A45" s="154" t="s">
        <v>276</v>
      </c>
      <c r="B45" s="154" t="s">
        <v>221</v>
      </c>
      <c r="C45" s="130">
        <v>93.18</v>
      </c>
    </row>
    <row r="46" ht="14.25" spans="1:3">
      <c r="A46" s="154" t="s">
        <v>276</v>
      </c>
      <c r="B46" s="154" t="s">
        <v>222</v>
      </c>
      <c r="C46" s="130">
        <v>11.02</v>
      </c>
    </row>
    <row r="47" ht="14.25" spans="1:3">
      <c r="A47" s="154" t="s">
        <v>276</v>
      </c>
      <c r="B47" s="154" t="s">
        <v>223</v>
      </c>
      <c r="C47" s="130">
        <v>6.33</v>
      </c>
    </row>
    <row r="48" ht="14.25" spans="1:3">
      <c r="A48" s="154" t="s">
        <v>276</v>
      </c>
      <c r="B48" s="154" t="s">
        <v>231</v>
      </c>
      <c r="C48" s="130">
        <v>0</v>
      </c>
    </row>
    <row r="49" ht="14.25" spans="1:3">
      <c r="A49" s="154" t="s">
        <v>276</v>
      </c>
      <c r="B49" s="154" t="s">
        <v>277</v>
      </c>
      <c r="C49" s="130">
        <v>95.85</v>
      </c>
    </row>
    <row r="50" ht="14.25" spans="1:3">
      <c r="A50" s="154" t="s">
        <v>276</v>
      </c>
      <c r="B50" s="154" t="s">
        <v>225</v>
      </c>
      <c r="C50" s="130">
        <v>26.98</v>
      </c>
    </row>
    <row r="51" ht="14.25" spans="1:3">
      <c r="A51" s="154" t="s">
        <v>276</v>
      </c>
      <c r="B51" s="154" t="s">
        <v>226</v>
      </c>
      <c r="C51" s="130">
        <v>0</v>
      </c>
    </row>
    <row r="52" ht="14.25" spans="1:3">
      <c r="A52" s="154" t="s">
        <v>276</v>
      </c>
      <c r="B52" s="154" t="s">
        <v>278</v>
      </c>
      <c r="C52" s="130">
        <v>11.23</v>
      </c>
    </row>
    <row r="53" ht="14.25" spans="1:3">
      <c r="A53" s="154" t="s">
        <v>276</v>
      </c>
      <c r="B53" s="154" t="s">
        <v>227</v>
      </c>
      <c r="C53" s="130">
        <v>0.67</v>
      </c>
    </row>
    <row r="54" ht="14.25" spans="1:3">
      <c r="A54" s="154" t="s">
        <v>276</v>
      </c>
      <c r="B54" s="154" t="s">
        <v>229</v>
      </c>
      <c r="C54" s="130">
        <v>25.31</v>
      </c>
    </row>
    <row r="55" ht="14.25" spans="1:3">
      <c r="A55" s="154" t="s">
        <v>276</v>
      </c>
      <c r="B55" s="154" t="s">
        <v>232</v>
      </c>
      <c r="C55" s="130">
        <v>0</v>
      </c>
    </row>
    <row r="56" ht="14.25" spans="1:3">
      <c r="A56" s="154" t="s">
        <v>276</v>
      </c>
      <c r="B56" s="154" t="s">
        <v>233</v>
      </c>
      <c r="C56" s="130">
        <v>48.71</v>
      </c>
    </row>
    <row r="57" ht="14.25" spans="1:3">
      <c r="A57" s="153" t="s">
        <v>279</v>
      </c>
      <c r="B57" s="153" t="s">
        <v>235</v>
      </c>
      <c r="C57" s="152">
        <f>SUM(C58:C83)</f>
        <v>37.47</v>
      </c>
    </row>
    <row r="58" ht="14.25" spans="1:3">
      <c r="A58" s="154" t="s">
        <v>280</v>
      </c>
      <c r="B58" s="154" t="s">
        <v>237</v>
      </c>
      <c r="C58" s="130">
        <v>17.1</v>
      </c>
    </row>
    <row r="59" ht="14.25" spans="1:3">
      <c r="A59" s="154" t="s">
        <v>280</v>
      </c>
      <c r="B59" s="154" t="s">
        <v>238</v>
      </c>
      <c r="C59" s="130">
        <v>0</v>
      </c>
    </row>
    <row r="60" ht="14.25" spans="1:3">
      <c r="A60" s="154" t="s">
        <v>280</v>
      </c>
      <c r="B60" s="154" t="s">
        <v>281</v>
      </c>
      <c r="C60" s="130">
        <v>0</v>
      </c>
    </row>
    <row r="61" ht="14.25" spans="1:3">
      <c r="A61" s="154" t="s">
        <v>280</v>
      </c>
      <c r="B61" s="154" t="s">
        <v>239</v>
      </c>
      <c r="C61" s="130">
        <v>0</v>
      </c>
    </row>
    <row r="62" ht="14.25" spans="1:3">
      <c r="A62" s="154" t="s">
        <v>280</v>
      </c>
      <c r="B62" s="154" t="s">
        <v>240</v>
      </c>
      <c r="C62" s="130">
        <v>0</v>
      </c>
    </row>
    <row r="63" ht="14.25" spans="1:3">
      <c r="A63" s="154" t="s">
        <v>280</v>
      </c>
      <c r="B63" s="154" t="s">
        <v>241</v>
      </c>
      <c r="C63" s="130">
        <v>3</v>
      </c>
    </row>
    <row r="64" ht="14.25" spans="1:3">
      <c r="A64" s="154" t="s">
        <v>280</v>
      </c>
      <c r="B64" s="154" t="s">
        <v>242</v>
      </c>
      <c r="C64" s="130">
        <v>0</v>
      </c>
    </row>
    <row r="65" ht="14.25" spans="1:3">
      <c r="A65" s="154" t="s">
        <v>280</v>
      </c>
      <c r="B65" s="154" t="s">
        <v>282</v>
      </c>
      <c r="C65" s="130">
        <v>0</v>
      </c>
    </row>
    <row r="66" ht="14.25" spans="1:3">
      <c r="A66" s="154" t="s">
        <v>280</v>
      </c>
      <c r="B66" s="154" t="s">
        <v>243</v>
      </c>
      <c r="C66" s="130">
        <v>0</v>
      </c>
    </row>
    <row r="67" ht="14.25" spans="1:3">
      <c r="A67" s="154" t="s">
        <v>280</v>
      </c>
      <c r="B67" s="154" t="s">
        <v>244</v>
      </c>
      <c r="C67" s="130">
        <v>3.19</v>
      </c>
    </row>
    <row r="68" ht="14.25" spans="1:3">
      <c r="A68" s="154" t="s">
        <v>280</v>
      </c>
      <c r="B68" s="154" t="s">
        <v>258</v>
      </c>
      <c r="C68" s="130">
        <v>0</v>
      </c>
    </row>
    <row r="69" ht="14.25" spans="1:3">
      <c r="A69" s="154" t="s">
        <v>280</v>
      </c>
      <c r="B69" s="154" t="s">
        <v>262</v>
      </c>
      <c r="C69" s="130">
        <v>0.5</v>
      </c>
    </row>
    <row r="70" ht="14.25" spans="1:3">
      <c r="A70" s="154" t="s">
        <v>280</v>
      </c>
      <c r="B70" s="154" t="s">
        <v>283</v>
      </c>
      <c r="C70" s="130">
        <v>0</v>
      </c>
    </row>
    <row r="71" ht="14.25" spans="1:3">
      <c r="A71" s="154" t="s">
        <v>280</v>
      </c>
      <c r="B71" s="154" t="s">
        <v>249</v>
      </c>
      <c r="C71" s="130">
        <v>0</v>
      </c>
    </row>
    <row r="72" ht="14.25" spans="1:3">
      <c r="A72" s="154" t="s">
        <v>280</v>
      </c>
      <c r="B72" s="154" t="s">
        <v>251</v>
      </c>
      <c r="C72" s="130">
        <v>0</v>
      </c>
    </row>
    <row r="73" ht="14.25" spans="1:3">
      <c r="A73" s="154" t="s">
        <v>280</v>
      </c>
      <c r="B73" s="154" t="s">
        <v>256</v>
      </c>
      <c r="C73" s="130">
        <v>0.87</v>
      </c>
    </row>
    <row r="74" ht="14.25" spans="1:3">
      <c r="A74" s="154" t="s">
        <v>280</v>
      </c>
      <c r="B74" s="154" t="s">
        <v>284</v>
      </c>
      <c r="C74" s="130">
        <v>0</v>
      </c>
    </row>
    <row r="75" ht="14.25" spans="1:3">
      <c r="A75" s="154" t="s">
        <v>280</v>
      </c>
      <c r="B75" s="154" t="s">
        <v>285</v>
      </c>
      <c r="C75" s="130">
        <v>0</v>
      </c>
    </row>
    <row r="76" ht="14.25" spans="1:3">
      <c r="A76" s="154" t="s">
        <v>280</v>
      </c>
      <c r="B76" s="154" t="s">
        <v>253</v>
      </c>
      <c r="C76" s="130">
        <v>0.61</v>
      </c>
    </row>
    <row r="77" ht="14.25" spans="1:3">
      <c r="A77" s="154" t="s">
        <v>280</v>
      </c>
      <c r="B77" s="154" t="s">
        <v>254</v>
      </c>
      <c r="C77" s="130">
        <v>0</v>
      </c>
    </row>
    <row r="78" ht="14.25" spans="1:3">
      <c r="A78" s="154" t="s">
        <v>280</v>
      </c>
      <c r="B78" s="154" t="s">
        <v>245</v>
      </c>
      <c r="C78" s="130">
        <v>10.2</v>
      </c>
    </row>
    <row r="79" ht="14.25" spans="1:3">
      <c r="A79" s="154" t="s">
        <v>280</v>
      </c>
      <c r="B79" s="154" t="s">
        <v>246</v>
      </c>
      <c r="C79" s="130">
        <v>0</v>
      </c>
    </row>
    <row r="80" ht="14.25" spans="1:3">
      <c r="A80" s="154" t="s">
        <v>280</v>
      </c>
      <c r="B80" s="154" t="s">
        <v>260</v>
      </c>
      <c r="C80" s="130">
        <v>0</v>
      </c>
    </row>
    <row r="81" ht="14.25" spans="1:3">
      <c r="A81" s="154" t="s">
        <v>280</v>
      </c>
      <c r="B81" s="154" t="s">
        <v>247</v>
      </c>
      <c r="C81" s="130">
        <v>2</v>
      </c>
    </row>
    <row r="82" ht="14.25" spans="1:3">
      <c r="A82" s="154" t="s">
        <v>280</v>
      </c>
      <c r="B82" s="154" t="s">
        <v>286</v>
      </c>
      <c r="C82" s="130">
        <v>0</v>
      </c>
    </row>
    <row r="83" ht="14.25" spans="1:3">
      <c r="A83" s="154" t="s">
        <v>280</v>
      </c>
      <c r="B83" s="154" t="s">
        <v>264</v>
      </c>
      <c r="C83" s="130">
        <v>0</v>
      </c>
    </row>
    <row r="84" ht="14.25" spans="1:3">
      <c r="A84" s="153" t="s">
        <v>287</v>
      </c>
      <c r="B84" s="153" t="s">
        <v>288</v>
      </c>
      <c r="C84" s="152">
        <f>SUM(C85:C88)</f>
        <v>0</v>
      </c>
    </row>
    <row r="85" ht="14.25" spans="1:3">
      <c r="A85" s="154" t="s">
        <v>289</v>
      </c>
      <c r="B85" s="154" t="s">
        <v>290</v>
      </c>
      <c r="C85" s="130">
        <v>0</v>
      </c>
    </row>
    <row r="86" ht="14.25" spans="1:3">
      <c r="A86" s="154" t="s">
        <v>291</v>
      </c>
      <c r="B86" s="154" t="s">
        <v>292</v>
      </c>
      <c r="C86" s="130">
        <v>0</v>
      </c>
    </row>
    <row r="87" ht="14.25" spans="1:3">
      <c r="A87" s="154" t="s">
        <v>291</v>
      </c>
      <c r="B87" s="154" t="s">
        <v>293</v>
      </c>
      <c r="C87" s="130">
        <v>0</v>
      </c>
    </row>
    <row r="88" ht="14.25" spans="1:3">
      <c r="A88" s="154" t="s">
        <v>294</v>
      </c>
      <c r="B88" s="154" t="s">
        <v>295</v>
      </c>
      <c r="C88" s="130">
        <v>0</v>
      </c>
    </row>
    <row r="90" spans="1:1">
      <c r="A90" t="s">
        <v>130</v>
      </c>
    </row>
  </sheetData>
  <mergeCells count="3">
    <mergeCell ref="A1:C1"/>
    <mergeCell ref="A2:C2"/>
    <mergeCell ref="A3:B3"/>
  </mergeCell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7" master=""/>
  <rangeList sheetStid="15" master=""/>
  <rangeList sheetStid="16" master=""/>
  <rangeList sheetStid="1" master=""/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/>
  <rangeList sheetStid="11" master="">
    <arrUserId title="区域1_2" rangeCreator="" othersAccessPermission="edit"/>
    <arrUserId title="区域1_3_2" rangeCreator="" othersAccessPermission="edit"/>
    <arrUserId title="区域1_3_1_1" rangeCreator="" othersAccessPermission="edit"/>
    <arrUserId title="区域1_3_1_2" rangeCreator="" othersAccessPermission="edit"/>
    <arrUserId title="区域1_3_1_3" rangeCreator="" othersAccessPermission="edit"/>
    <arrUserId title="区域1_4" rangeCreator="" othersAccessPermission="edit"/>
    <arrUserId title="区域1" rangeCreator="" othersAccessPermission="edit"/>
    <arrUserId title="区域1_2_1" rangeCreator="" othersAccessPermission="edit"/>
    <arrUserId title="区域1_3_1" rangeCreator="" othersAccessPermission="edit"/>
    <arrUserId title="区域1_3_2_1" rangeCreator="" othersAccessPermission="edit"/>
    <arrUserId title="区域1_2_1_1" rangeCreator="" othersAccessPermission="edit"/>
    <arrUserId title="区域1_3_1_1_1" rangeCreator="" othersAccessPermission="edit"/>
    <arrUserId title="区域1_3_3" rangeCreator="" othersAccessPermission="edit"/>
    <arrUserId title="区域1_3_1_2_1" rangeCreator="" othersAccessPermission="edit"/>
    <arrUserId title="区域1_3_4" rangeCreator="" othersAccessPermission="edit"/>
    <arrUserId title="区域1_3_1_3_1" rangeCreator="" othersAccessPermission="edit"/>
    <arrUserId title="区域1_4_1" rangeCreator="" othersAccessPermission="edit"/>
    <arrUserId title="区域1_4_2" rangeCreator="" othersAccessPermission="edit"/>
    <arrUserId title="区域1_5" rangeCreator="" othersAccessPermission="edit"/>
  </rangeList>
  <rangeList sheetStid="12" master=""/>
  <rangeList sheetStid="13" master=""/>
  <rangeList sheetStid="1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单位基本情况表</vt:lpstr>
      <vt:lpstr>表1.2024年部门收支预算总表</vt:lpstr>
      <vt:lpstr>表2.2024年部门收入预算总表</vt:lpstr>
      <vt:lpstr>表3.2024年部门支出预算总表</vt:lpstr>
      <vt:lpstr>表4.2024年财政拨款收支预算总表</vt:lpstr>
      <vt:lpstr>表5.2024年一般公共预算支出表</vt:lpstr>
      <vt:lpstr>表6.2024年一般公共预算基本支出明细表（按经济分类）</vt:lpstr>
      <vt:lpstr>表7.2024年政府性基金预算支出表</vt:lpstr>
      <vt:lpstr>表8.2024年国有资本经营预算支出表</vt:lpstr>
      <vt:lpstr>表9.2024年财政拨款“三公”经费预算支出表</vt:lpstr>
      <vt:lpstr>表10.2024年基本支出预算总表</vt:lpstr>
      <vt:lpstr>表11.2024年项目支出预算总表</vt:lpstr>
      <vt:lpstr>表12.2024年部门政府采购预算表</vt:lpstr>
      <vt:lpstr>表13.2024年省对下转移支付预算表</vt:lpstr>
      <vt:lpstr>表14.2024年项目支出绩效目标表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か焚♪ク心*&amp;</cp:lastModifiedBy>
  <dcterms:created xsi:type="dcterms:W3CDTF">2024-04-01T07:24:00Z</dcterms:created>
  <dcterms:modified xsi:type="dcterms:W3CDTF">2024-05-16T08:43:08Z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4E59DECB9F484D7DAA1A6BD044400F1F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