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封面" sheetId="17" r:id="rId1"/>
    <sheet name="目录" sheetId="15" r:id="rId2"/>
    <sheet name="单位基本情况表" sheetId="16" r:id="rId3"/>
    <sheet name="表1.2024年部门收支预算总表" sheetId="1" r:id="rId4"/>
    <sheet name="表2.2024年部门收入预算总表" sheetId="2" r:id="rId5"/>
    <sheet name="表3.2024年部门支出预算总表" sheetId="3" r:id="rId6"/>
    <sheet name="表4.2024年财政拨款收支预算总表" sheetId="4" r:id="rId7"/>
    <sheet name="表5.2024年一般公共预算支出表" sheetId="5" r:id="rId8"/>
    <sheet name="表6.2024年一般公共预算基本支出明细表（按经济分类）" sheetId="6" r:id="rId9"/>
    <sheet name="表7.2024年政府性基金预算支出表" sheetId="7" r:id="rId10"/>
    <sheet name="表8.2024年国有资本经营预算支出表" sheetId="8" r:id="rId11"/>
    <sheet name="表9.2024年财政拨款“三公”经费预算支出表" sheetId="9" r:id="rId12"/>
    <sheet name="表10.2024年基本支出预算总表" sheetId="10" r:id="rId13"/>
    <sheet name="表11.2024年项目支出预算总表" sheetId="11" r:id="rId14"/>
    <sheet name="表12.2024年部门政府采购预算表" sheetId="12" r:id="rId15"/>
    <sheet name="表13.2024年省对下转移支付预算表" sheetId="13" r:id="rId16"/>
    <sheet name="表14.2024年项目支出绩效目标表" sheetId="1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<sst xmlns="http://schemas.openxmlformats.org/spreadsheetml/2006/main" count="1151" uniqueCount="534">
  <si>
    <t>附件一：</t>
  </si>
  <si>
    <t>2024年黄平县县级部门预算表</t>
  </si>
  <si>
    <r>
      <rPr>
        <sz val="16"/>
        <rFont val="Times New Roman"/>
        <charset val="0"/>
      </rPr>
      <t xml:space="preserve">                                                  </t>
    </r>
    <r>
      <rPr>
        <sz val="16"/>
        <rFont val="仿宋_GB2312"/>
        <charset val="134"/>
      </rPr>
      <t>单位（公章）：</t>
    </r>
  </si>
  <si>
    <r>
      <rPr>
        <sz val="16"/>
        <rFont val="Times New Roman"/>
        <charset val="0"/>
      </rPr>
      <t xml:space="preserve">                                                  </t>
    </r>
    <r>
      <rPr>
        <sz val="16"/>
        <rFont val="仿宋_GB2312"/>
        <charset val="0"/>
      </rPr>
      <t>编制日期：</t>
    </r>
    <r>
      <rPr>
        <sz val="16"/>
        <rFont val="Times New Roman"/>
        <charset val="0"/>
      </rPr>
      <t xml:space="preserve"> 2024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4</t>
    </r>
    <r>
      <rPr>
        <sz val="16"/>
        <rFont val="宋体"/>
        <charset val="0"/>
      </rPr>
      <t>月</t>
    </r>
  </si>
  <si>
    <r>
      <rPr>
        <sz val="16"/>
        <rFont val="Times New Roman"/>
        <charset val="0"/>
      </rPr>
      <t xml:space="preserve">  </t>
    </r>
    <r>
      <rPr>
        <sz val="16"/>
        <rFont val="仿宋_GB2312"/>
        <charset val="134"/>
      </rPr>
      <t>机关负责人签章：</t>
    </r>
    <r>
      <rPr>
        <sz val="16"/>
        <rFont val="Times New Roman"/>
        <charset val="0"/>
      </rPr>
      <t xml:space="preserve">      </t>
    </r>
    <r>
      <rPr>
        <sz val="16"/>
        <rFont val="仿宋_GB2312"/>
        <charset val="134"/>
      </rPr>
      <t xml:space="preserve">           财务负责人签章：</t>
    </r>
    <r>
      <rPr>
        <sz val="16"/>
        <rFont val="Times New Roman"/>
        <charset val="0"/>
      </rPr>
      <t xml:space="preserve">       </t>
    </r>
    <r>
      <rPr>
        <sz val="16"/>
        <rFont val="仿宋_GB2312"/>
        <charset val="134"/>
      </rPr>
      <t xml:space="preserve">      制表人签章：</t>
    </r>
  </si>
  <si>
    <r>
      <rPr>
        <sz val="16"/>
        <rFont val="Times New Roman"/>
        <charset val="0"/>
      </rPr>
      <t xml:space="preserve">      </t>
    </r>
    <r>
      <rPr>
        <sz val="16"/>
        <rFont val="仿宋_GB2312"/>
        <charset val="0"/>
      </rPr>
      <t>单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位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联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系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电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话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：</t>
    </r>
  </si>
  <si>
    <t>附件1</t>
  </si>
  <si>
    <t>部门预算公开报表</t>
  </si>
  <si>
    <t>目      录</t>
  </si>
  <si>
    <t>表一：</t>
  </si>
  <si>
    <t>表二：</t>
  </si>
  <si>
    <t>表三：</t>
  </si>
  <si>
    <t>表四：</t>
  </si>
  <si>
    <t>表五：</t>
  </si>
  <si>
    <t>表六：</t>
  </si>
  <si>
    <t>表七：</t>
  </si>
  <si>
    <t>表八：</t>
  </si>
  <si>
    <t>表九：</t>
  </si>
  <si>
    <t>表十：</t>
  </si>
  <si>
    <t>表十一：</t>
  </si>
  <si>
    <t>表十二：</t>
  </si>
  <si>
    <t>表十三：</t>
  </si>
  <si>
    <t>表十四：</t>
  </si>
  <si>
    <t>单位基本情况表</t>
  </si>
  <si>
    <t>填报单位：黄平县文体广电旅游局</t>
  </si>
  <si>
    <t>项  目</t>
  </si>
  <si>
    <t>单位</t>
  </si>
  <si>
    <t>数量</t>
  </si>
  <si>
    <t>备注</t>
  </si>
  <si>
    <t>一、编制数</t>
  </si>
  <si>
    <t>人</t>
  </si>
  <si>
    <t>六、机动车编制数</t>
  </si>
  <si>
    <t>辆</t>
  </si>
  <si>
    <t xml:space="preserve">    行政编制数</t>
  </si>
  <si>
    <t>七、机动车实有数</t>
  </si>
  <si>
    <t xml:space="preserve">    事业编制数</t>
  </si>
  <si>
    <t xml:space="preserve">  其中：轿车</t>
  </si>
  <si>
    <t xml:space="preserve">      其中：参照公务员法管理人员</t>
  </si>
  <si>
    <t xml:space="preserve">        越野车</t>
  </si>
  <si>
    <t xml:space="preserve">            财政补助人员</t>
  </si>
  <si>
    <t xml:space="preserve">        小型载客汽车</t>
  </si>
  <si>
    <t xml:space="preserve">    工勤编制数</t>
  </si>
  <si>
    <t xml:space="preserve">        大中型载客汽车</t>
  </si>
  <si>
    <t>二、在职人数</t>
  </si>
  <si>
    <t xml:space="preserve">        其他车型</t>
  </si>
  <si>
    <t>舞台车、流动文化车</t>
  </si>
  <si>
    <t xml:space="preserve">    行政人员</t>
  </si>
  <si>
    <t>八、办公用房面积</t>
  </si>
  <si>
    <t>平方米</t>
  </si>
  <si>
    <t xml:space="preserve">    事业人员</t>
  </si>
  <si>
    <t xml:space="preserve">  其中：租用办公房面积</t>
  </si>
  <si>
    <t xml:space="preserve">        办公用房建成年份</t>
  </si>
  <si>
    <t>-</t>
  </si>
  <si>
    <t>九、设备情况</t>
  </si>
  <si>
    <t xml:space="preserve">    工勤人员</t>
  </si>
  <si>
    <t xml:space="preserve">    1、台式电脑</t>
  </si>
  <si>
    <t>台</t>
  </si>
  <si>
    <t>三、离退休人数</t>
  </si>
  <si>
    <t xml:space="preserve">    2、笔记本电脑</t>
  </si>
  <si>
    <t xml:space="preserve">    1、离休</t>
  </si>
  <si>
    <t xml:space="preserve">    3、打印机</t>
  </si>
  <si>
    <t xml:space="preserve">    2、退休</t>
  </si>
  <si>
    <t xml:space="preserve">    4、复印机</t>
  </si>
  <si>
    <t>四、遗属人员</t>
  </si>
  <si>
    <t xml:space="preserve">    5、传真机</t>
  </si>
  <si>
    <t>五、全日制在校学生人数</t>
  </si>
  <si>
    <t xml:space="preserve">    6、办公电话</t>
  </si>
  <si>
    <t>部</t>
  </si>
  <si>
    <t xml:space="preserve">    1、本科生</t>
  </si>
  <si>
    <t xml:space="preserve">    7、享受财政补助的住宅电话</t>
  </si>
  <si>
    <t xml:space="preserve">    2、大专生</t>
  </si>
  <si>
    <t xml:space="preserve">    8、电梯</t>
  </si>
  <si>
    <t xml:space="preserve">    3、普通高中</t>
  </si>
  <si>
    <t xml:space="preserve">    9、专用设备</t>
  </si>
  <si>
    <t>台、套</t>
  </si>
  <si>
    <t xml:space="preserve">    4、普通初中</t>
  </si>
  <si>
    <t xml:space="preserve">   10、其他设备（请另附说明）</t>
  </si>
  <si>
    <t xml:space="preserve">    5、中等职业教育学生</t>
  </si>
  <si>
    <t>表1</t>
  </si>
  <si>
    <t>2024年部门收支预算总表</t>
  </si>
  <si>
    <r>
      <rPr>
        <sz val="9"/>
        <color rgb="FF000000"/>
        <rFont val="宋体"/>
        <charset val="134"/>
        <scheme val="minor"/>
      </rPr>
      <t>部门名称：</t>
    </r>
    <r>
      <rPr>
        <sz val="9"/>
        <color rgb="FF000000"/>
        <rFont val="宋体"/>
        <charset val="134"/>
      </rPr>
      <t>黄平县文体广电旅游局</t>
    </r>
  </si>
  <si>
    <t>单位：万元</t>
  </si>
  <si>
    <t>收入</t>
  </si>
  <si>
    <t>支出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</si>
  <si>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</si>
  <si>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</si>
  <si>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</si>
  <si>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</si>
  <si>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</si>
  <si>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</si>
  <si>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</si>
  <si>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</si>
  <si>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</si>
  <si>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</si>
  <si>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</si>
  <si>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</si>
  <si>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</si>
  <si>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</si>
  <si>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</si>
  <si>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</si>
  <si>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</si>
  <si>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</si>
  <si>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</si>
  <si>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</si>
  <si>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</si>
  <si>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</si>
  <si>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</si>
  <si>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</si>
  <si>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</si>
  <si>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</si>
  <si>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</si>
  <si>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</si>
  <si>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</si>
  <si>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</si>
  <si>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</si>
  <si>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</si>
  <si>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</si>
  <si>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</si>
  <si>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</si>
  <si>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</si>
  <si>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</si>
  <si>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</si>
  <si>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</si>
  <si>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</si>
  <si>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</si>
  <si>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</si>
  <si>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</si>
  <si>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</si>
  <si>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</si>
  <si>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收入总计</t>
  </si>
  <si>
    <t>支出总计</t>
  </si>
  <si>
    <t>注： 保留两位小数；灰色有公式部分请勿随意变更。</t>
  </si>
  <si>
    <t>表2</t>
  </si>
  <si>
    <t>2024年部门收入预算总表</t>
  </si>
  <si>
    <r>
      <rPr>
        <sz val="9"/>
        <color rgb="FF000000"/>
        <rFont val="宋体"/>
        <charset val="134"/>
        <scheme val="minor"/>
      </rPr>
      <t>部门名称：</t>
    </r>
    <r>
      <rPr>
        <sz val="9"/>
        <color rgb="FF000000"/>
        <rFont val="宋体"/>
        <charset val="134"/>
      </rPr>
      <t xml:space="preserve"> **</t>
    </r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</si>
  <si>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</si>
  <si>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</si>
  <si>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</si>
  <si>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</si>
  <si>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</si>
  <si>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</si>
  <si>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</si>
  <si>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</si>
  <si>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</t>
  </si>
  <si>
    <t>政府性基金预算收入</t>
  </si>
  <si>
    <t>国有资本经营预算拨款</t>
  </si>
  <si>
    <t>事业收入</t>
  </si>
  <si>
    <t>事业单位经营收入</t>
  </si>
  <si>
    <t>上级补助收入</t>
  </si>
  <si>
    <t>附属单位上缴收入</t>
  </si>
  <si>
    <t>其他收入</t>
  </si>
  <si>
    <t>政府性基金预算拨款</t>
  </si>
  <si>
    <t>栏次</t>
  </si>
  <si>
    <t>1=2+14</t>
  </si>
  <si>
    <t>2=3+7+8</t>
  </si>
  <si>
    <t>3=4+5+6</t>
  </si>
  <si>
    <t>8=9+10+</t>
  </si>
  <si>
    <t>14=15+19+20</t>
  </si>
  <si>
    <t>15=16+17+18</t>
  </si>
  <si>
    <t>11+12+13</t>
  </si>
  <si>
    <t>黄平县文体广电旅游局部门本级</t>
  </si>
  <si>
    <t>表3</t>
  </si>
  <si>
    <t>2024年部门支出预算总表</t>
  </si>
  <si>
    <t>部门名称：黄平县文体广电旅游局</t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</si>
  <si>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</si>
  <si>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</si>
  <si>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</si>
  <si>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</si>
  <si>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</si>
  <si>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</si>
  <si>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</si>
  <si>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</si>
  <si>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</si>
  <si>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</si>
  <si>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</si>
  <si>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</si>
  <si>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</si>
  <si>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2=3+4=5+8+</t>
  </si>
  <si>
    <t>3=6+9+12+</t>
  </si>
  <si>
    <t>4=7+10+13+</t>
  </si>
  <si>
    <t>5=6+7</t>
  </si>
  <si>
    <t>8=9+10</t>
  </si>
  <si>
    <t>11=12+13</t>
  </si>
  <si>
    <t>14=15+16</t>
  </si>
  <si>
    <t>17=18+19</t>
  </si>
  <si>
    <t>11+14+17</t>
  </si>
  <si>
    <t>15+18</t>
  </si>
  <si>
    <t>16+19</t>
  </si>
  <si>
    <t>行政运行</t>
  </si>
  <si>
    <t>图书馆</t>
  </si>
  <si>
    <t>文化展示与纪念机构</t>
  </si>
  <si>
    <t>群众文化</t>
  </si>
  <si>
    <t>文化创作与保护</t>
  </si>
  <si>
    <t>其他文化和旅游支出</t>
  </si>
  <si>
    <t>文物保护</t>
  </si>
  <si>
    <t>博物馆</t>
  </si>
  <si>
    <t>体育场馆</t>
  </si>
  <si>
    <t>其他广播电视支出</t>
  </si>
  <si>
    <t>其他文化旅游体育与传媒支出</t>
  </si>
  <si>
    <t>机关事业单位基本养老保险缴费支出</t>
  </si>
  <si>
    <t>财政对工伤保险基金的补助</t>
  </si>
  <si>
    <t>行政单位医疗</t>
  </si>
  <si>
    <t>公积金</t>
  </si>
  <si>
    <t>地方政府向国际组织借款付息支出</t>
  </si>
  <si>
    <t>注：1.保留两位小数。</t>
  </si>
  <si>
    <t xml:space="preserve">    2.科目编码（类款项）填写到末级，如：2210201公积金。</t>
  </si>
  <si>
    <t xml:space="preserve">   3.灰色有公式部分请勿随意变更。</t>
  </si>
  <si>
    <t>表4</t>
  </si>
  <si>
    <t>2024年财政拨款收支预算总表</t>
  </si>
  <si>
    <r>
      <rPr>
        <sz val="9"/>
        <color rgb="FF000000"/>
        <rFont val="宋体"/>
        <charset val="134"/>
        <scheme val="minor"/>
      </rPr>
      <t>部门名称：</t>
    </r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  <scheme val="minor"/>
      </rPr>
      <t>黄平县文体广电旅游局</t>
    </r>
  </si>
  <si>
    <t>（一）一般公共预算拨款收入</t>
  </si>
  <si>
    <t>（二）政府性基金预算拨款收入</t>
  </si>
  <si>
    <t>（三）国有资本经营预算拨款收入</t>
  </si>
  <si>
    <t>二、年终结转结余</t>
  </si>
  <si>
    <t>表5</t>
  </si>
  <si>
    <t>2024年一般公共预算支出表</t>
  </si>
  <si>
    <t>功能分类科目</t>
  </si>
  <si>
    <t>本年支出总计</t>
  </si>
  <si>
    <t>省本级财力安排</t>
  </si>
  <si>
    <t>中央补助</t>
  </si>
  <si>
    <t>原一般公共预算安排支出</t>
  </si>
  <si>
    <t>纳入一般公共预算管理非税收入安排支出</t>
  </si>
  <si>
    <t>1=2+3</t>
  </si>
  <si>
    <t>3=4+7</t>
  </si>
  <si>
    <t>4=5+6</t>
  </si>
  <si>
    <t>表6</t>
  </si>
  <si>
    <t>2024年一般公共预算基本支出明细表（按经济分类）</t>
  </si>
  <si>
    <t>政府预算经济分类科目</t>
  </si>
  <si>
    <t>部门预算经济分类科目</t>
  </si>
  <si>
    <t>金额</t>
  </si>
  <si>
    <t>[501]机关工资福利支出</t>
  </si>
  <si>
    <t>[301]工资福利支出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</si>
  <si>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[50101]工资奖金津补贴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</si>
  <si>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[30101]基本工资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</si>
  <si>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[30102]津贴补贴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</si>
  <si>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[30103]奖金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</si>
  <si>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[50102]社会保障缴费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</si>
  <si>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[30108]机关事业单位基本养老保险缴费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</si>
  <si>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[30109]职业年金缴费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</si>
  <si>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[30112]其他社会保障缴费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</si>
  <si>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[50103]住房公积金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</si>
  <si>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[30113]住房公积金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</si>
  <si>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[50199]其他工资福利支出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</si>
  <si>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[30106]伙食补助费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</si>
  <si>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[30114]医疗费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</si>
  <si>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[30199]其他工资福利支出</t>
    </r>
  </si>
  <si>
    <t>[502]机关商品和服务支出</t>
  </si>
  <si>
    <t>[302]商品和服务支出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</si>
  <si>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[50201]办公经费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</si>
  <si>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[30201]办公费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</si>
  <si>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[30202]印刷费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</si>
  <si>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[30204]手续费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</si>
  <si>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[30205]水费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</si>
  <si>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[30206]电费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</si>
  <si>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[30207]邮电费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</si>
  <si>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[30209]物业管理费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</si>
  <si>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[30211]差旅费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</si>
  <si>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[30228]工会经费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</si>
  <si>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[30229]福利费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</si>
  <si>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[30239]其他交通费用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</si>
  <si>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[50202]会议费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</si>
  <si>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[30215]会议费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</si>
  <si>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[50203]培训费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</si>
  <si>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[30216]培训费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</si>
  <si>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[50205]委托业务费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</si>
  <si>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[30226]劳务费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</si>
  <si>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[30227]委托业务费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</si>
  <si>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[50206]公务接待费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</si>
  <si>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[30217]公务接待费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</si>
  <si>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[50207]因公出国（境）费用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</si>
  <si>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[30212]因公出国（境）费用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</si>
  <si>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[50208]公务用车运行维护费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</si>
  <si>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[30231]公务用车运行维护费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</si>
  <si>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[50209]维修（护）费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</si>
  <si>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[30213]维修（护）费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</si>
  <si>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[50299]其他商品和服务支出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</si>
  <si>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[30299]其他商品和服务支出</t>
    </r>
  </si>
  <si>
    <t>[503]机关资本性支出（一）</t>
  </si>
  <si>
    <t>[310]资本性支出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</si>
  <si>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[50303]公务用车购置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</si>
  <si>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[31013]公务用车购置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</si>
  <si>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[50306]设备购置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</si>
  <si>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[31002]办公设备购置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</si>
  <si>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[31007]信息网络及软件购置更新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</si>
  <si>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[50399]其他资本性支出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</si>
  <si>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[31022]无形资产购置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</si>
  <si>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[31099]其他资本性支出</t>
    </r>
  </si>
  <si>
    <t>[505]对事业单位经常性补助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</si>
  <si>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[50501]工资福利支出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</si>
  <si>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[30107]绩效工资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</si>
  <si>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[30110]职工基本医疗保险缴费</t>
    </r>
  </si>
  <si>
    <t>[505]商品和服务支出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</si>
  <si>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[50502]商品和服务支出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</si>
  <si>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[30203]咨询费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</si>
  <si>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[30208]取暖费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</si>
  <si>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[30214]租赁费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</si>
  <si>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[30218]专用材料费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</si>
  <si>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[30225]专用燃料费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</si>
  <si>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[30240]税金及附加费用</t>
    </r>
  </si>
  <si>
    <t>[509]对个人和家庭的补助</t>
  </si>
  <si>
    <t>[303]对个人和家庭的补助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</si>
  <si>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[50901]社会福利和救助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</si>
  <si>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[30304]抚恤金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</si>
  <si>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[50905]离退休费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</si>
  <si>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[30301]离休费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</si>
  <si>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[30302]退休费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</si>
  <si>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[50999]其他对个人和家庭的补助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</si>
  <si>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[30399]其他对个人和家庭的补助</t>
    </r>
  </si>
  <si>
    <t>表7</t>
  </si>
  <si>
    <t>2024年政府性基金预算支出表</t>
  </si>
  <si>
    <t>本年支出合计</t>
  </si>
  <si>
    <t>3=4+5</t>
  </si>
  <si>
    <t>类</t>
  </si>
  <si>
    <t>XX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</si>
  <si>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款</t>
    </r>
  </si>
  <si>
    <r>
      <rPr>
        <sz val="9"/>
        <color rgb="FF000000"/>
        <rFont val="宋体"/>
        <charset val="134"/>
        <scheme val="minor"/>
      </rPr>
      <t xml:space="preserve">    </t>
    </r>
    <r>
      <rPr>
        <sz val="9"/>
        <color rgb="FF000000"/>
        <rFont val="宋体"/>
        <charset val="134"/>
      </rPr>
      <t>项</t>
    </r>
  </si>
  <si>
    <t>表8</t>
  </si>
  <si>
    <t>2024年国有资本经营预算支出表</t>
  </si>
  <si>
    <t>表9</t>
  </si>
  <si>
    <t>2024年财政拨款“三公”经费预算支出表</t>
  </si>
  <si>
    <t>2023年实际已公开“三公”经费（一般公共预算）</t>
  </si>
  <si>
    <t>2023年财政拨款“三公”经费</t>
  </si>
  <si>
    <t>2024年财政拨款“三公”经费</t>
  </si>
  <si>
    <t>2024年较2023年增减变化额</t>
  </si>
  <si>
    <t>2024年较2023年增减变化率</t>
  </si>
  <si>
    <t>（财政拨款口径）</t>
  </si>
  <si>
    <t>2=3+4+5</t>
  </si>
  <si>
    <t>6=7+8+9</t>
  </si>
  <si>
    <t>10=6-2</t>
  </si>
  <si>
    <t>11=10/2</t>
  </si>
  <si>
    <t>一、因公出国（境）费</t>
  </si>
  <si>
    <t>二、公务接待费</t>
  </si>
  <si>
    <t>三、公务用车购置及运行维护费</t>
  </si>
  <si>
    <t>1、公务用车运行维护费</t>
  </si>
  <si>
    <t>2、公务用车购置费</t>
  </si>
  <si>
    <t>注： 2024年“三公”经费预算公开口径发生如下变化：
1.2023年已对外公开的“三公”经费口径为一般公共预算的省级资金，2024年“三公”经费预算公开口径调整为财政拨款全口径资金（含省级资金和中央资金），为便于对比，本表补充公开同口径的2023年财政拨款“三公”经费预算。
2.根据有关文件规定，从科研经费中列支的国际合作与交流费用不纳入“三公”经费统计范围，本表中2023年财政拨款“三公”经费的“因公出国（境）费”取数剔除了3021201-科研项目因公出国（境）费科目数据，只取3021202－其他因公出国（境）费，2023年数据未剔除。
3.保留两位小数。  
4.灰色有公式部分请勿随意变更。</t>
  </si>
  <si>
    <t>表10</t>
  </si>
  <si>
    <t>2024年基本支出预算总表</t>
  </si>
  <si>
    <t>项目名称</t>
  </si>
  <si>
    <t>经济分类科目</t>
  </si>
  <si>
    <t>1=2+6+7</t>
  </si>
  <si>
    <t>7=8+9+</t>
  </si>
  <si>
    <t>10+11+12</t>
  </si>
  <si>
    <t>黄平县文体广电旅游局本级-需汇总</t>
  </si>
  <si>
    <t>人员类项目-需汇总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</si>
  <si>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</si>
  <si>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</si>
  <si>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</si>
  <si>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</si>
  <si>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</si>
  <si>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</si>
  <si>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</si>
  <si>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住房公积金</t>
  </si>
  <si>
    <t>其他工资福利支出</t>
  </si>
  <si>
    <t>抚恤金</t>
  </si>
  <si>
    <t>退休费</t>
  </si>
  <si>
    <t>其他对个人和家庭的补助</t>
  </si>
  <si>
    <t>公用经费运转类项目-需汇总</t>
  </si>
  <si>
    <t>办公费</t>
  </si>
  <si>
    <t>水费</t>
  </si>
  <si>
    <t>电费</t>
  </si>
  <si>
    <t>差旅费</t>
  </si>
  <si>
    <t>工会经费</t>
  </si>
  <si>
    <t>会议费</t>
  </si>
  <si>
    <t>培训费</t>
  </si>
  <si>
    <t>公务接待费</t>
  </si>
  <si>
    <t>公务用车运行维护费</t>
  </si>
  <si>
    <t>其他交通费用</t>
  </si>
  <si>
    <t>办公设备购置</t>
  </si>
  <si>
    <t xml:space="preserve">注： 1.保留两位小数；灰色有公式部分请勿随意变更。
     2.可增加行填写内容。
</t>
  </si>
  <si>
    <t>表11</t>
  </si>
  <si>
    <t>2024年项目支出预算总表</t>
  </si>
  <si>
    <t>7=8+9+10+11+12</t>
  </si>
  <si>
    <t>（黔财教[2021]214号）2022年贵州省公共图书馆美术馆文化馆（站）免费开放中央补助资金-需汇总</t>
  </si>
  <si>
    <t>其他商品和服务支出</t>
  </si>
  <si>
    <t>（黔东南财教[2023]17号）2023年公共图书馆 美术馆 文化馆（站）免费开放中央补助资金-需汇总</t>
  </si>
  <si>
    <t>（黔东南财教[2023]56号）2023年中央支持地方公共文化服务体系建设补助资金-需汇总</t>
  </si>
  <si>
    <t>黄平县图书馆免费开放县级匹配资金-需汇总</t>
  </si>
  <si>
    <t>黄平县文体馆免费开放县级匹配资金-需汇总</t>
  </si>
  <si>
    <t>（黔东南财教[2022]122号）2022年国家非物质文化遗产保护资金-需汇总</t>
  </si>
  <si>
    <t>其他支出</t>
  </si>
  <si>
    <t>（黔东南财教[2023]73号）2023年省级非物质文化遗产保护专项资金-需汇总</t>
  </si>
  <si>
    <t>（黔东南财教[2023]74号）2023年第二批国家非物质文化遗产保护资金-需汇总</t>
  </si>
  <si>
    <t>（黔东南财教[2023]53号）2023年国家非物质文化遗产保护资金-需汇总</t>
  </si>
  <si>
    <t>（黔东南财教[2022]3号）2021年省级文化和旅游发展专项资金（第一批）-需汇总</t>
  </si>
  <si>
    <t>（黔东南财教[2022]6号）2021年中央补助地方文化人才专项经费-需汇总</t>
  </si>
  <si>
    <t>（黔东南财教[2022]66号）2022年省级文化和旅游发展专项资金-需汇总</t>
  </si>
  <si>
    <t>（黔东南财教[2022]121号）2022年中央支持地方公共文化服务体系建设补助资金-需汇总</t>
  </si>
  <si>
    <t>（黔东南财教[2022]101号）2022年文化人才专项经费-需汇总</t>
  </si>
  <si>
    <t>（黔东南财教[2022]22号）2022年中央支持地方公共文化服务体系建设补助资金-需汇总</t>
  </si>
  <si>
    <t>（项目切块）黄平县旅游接待中心项目前期经费-需汇总</t>
  </si>
  <si>
    <t>（黔东南财教[2023]55号）2023年省级公共文化服务体系建设资金-需汇总</t>
  </si>
  <si>
    <t>基础设施建设</t>
  </si>
  <si>
    <t>（黔财建[2022]249号）2023年省级前期工作专项资金-需汇总</t>
  </si>
  <si>
    <t>（黔东南财教[2023]82号）2023年省级文化和旅游发展专项资金-需汇总</t>
  </si>
  <si>
    <t>（黔东南财教[2023]11号）2023年国家文物保护补助资金-需汇总</t>
  </si>
  <si>
    <t>（黔东南财教[2022]235号）2023年省级文物保护补助资金-需汇总</t>
  </si>
  <si>
    <t>文物保护经费</t>
  </si>
  <si>
    <t>（黔财教[2021]216号）2022年博物馆纪念馆免费开放补助资金-需汇总</t>
  </si>
  <si>
    <t>（黔财教[2022]109号）2022年博物馆纪念馆免费开放中央补助资金-需汇总</t>
  </si>
  <si>
    <t>（黔东南财教[2023]10号）2023年博物馆纪念馆免费开放中央补助资金-需汇总</t>
  </si>
  <si>
    <t>黄平县博物馆免费开放县级匹配资金-需汇总</t>
  </si>
  <si>
    <t>（黔东南财教[2022]84号）2022年公共体育场馆向社会免费或低收费开放中央补助资金-需汇总</t>
  </si>
  <si>
    <t>其他资本性支出</t>
  </si>
  <si>
    <t>（黔财教[2022]25号）2022年省级广播电视节目无线覆盖运行维护费-需汇总</t>
  </si>
  <si>
    <t>（黔财教[2022]237号）2023年省级广播电视节目无线覆盖运行维护费-需汇总</t>
  </si>
  <si>
    <t>农村应急广播运转经费-需汇总</t>
  </si>
  <si>
    <t>维修（护）费</t>
  </si>
  <si>
    <t>（黔东南财教[2022]22号）2022年中央补助地方公共文化服务体系建设专项资金-需汇总</t>
  </si>
  <si>
    <t>黄平县世行贷款文化与自然遗产保护开发项目2024年应付本息-需汇总</t>
  </si>
  <si>
    <t>国外债务付息</t>
  </si>
  <si>
    <t>注：1.如单位有多个项目，应将每个项目分别按照经济分类科目编码列出。
    2.可增加行列举。
    3.项目列完之后需汇总。
    4.保留两位小数；灰色有公式部分请勿随意变更。</t>
  </si>
  <si>
    <t>表12</t>
  </si>
  <si>
    <t>2024年部门政府采购预算表</t>
  </si>
  <si>
    <t>政府采购预算</t>
  </si>
  <si>
    <t>货物类政府采购</t>
  </si>
  <si>
    <t>工程类政府采购</t>
  </si>
  <si>
    <t>服务类政府采购</t>
  </si>
  <si>
    <t>1=2+3+4</t>
  </si>
  <si>
    <t>黄平县文体广电旅游局本级</t>
  </si>
  <si>
    <t>表13</t>
  </si>
  <si>
    <t>2024年省对下转移支付预算表</t>
  </si>
  <si>
    <t>资金来源</t>
  </si>
  <si>
    <t>政府性基金</t>
  </si>
  <si>
    <t>一级项目1</t>
  </si>
  <si>
    <t>一级项目2</t>
  </si>
  <si>
    <t>表14</t>
  </si>
  <si>
    <t>2024年项目支出绩效目标表</t>
  </si>
  <si>
    <t>部门（单位）编码</t>
  </si>
  <si>
    <t>项目代码</t>
  </si>
  <si>
    <t>项目年度绩效目标</t>
  </si>
  <si>
    <t>一级指标</t>
  </si>
  <si>
    <t>二级指标</t>
  </si>
  <si>
    <t>三级指标</t>
  </si>
  <si>
    <t>指标符号</t>
  </si>
  <si>
    <t>指标值</t>
  </si>
  <si>
    <t>计量单位</t>
  </si>
  <si>
    <t>指标解释</t>
  </si>
  <si>
    <t>903006423001</t>
  </si>
  <si>
    <t>黄平县文体广电旅游局</t>
  </si>
  <si>
    <t>黄平县文化馆免费开放县级匹配资金</t>
  </si>
  <si>
    <t>保障文化馆免费开放，举办群众文化演出活动。</t>
  </si>
  <si>
    <t>产出指标</t>
  </si>
  <si>
    <t>数量指标</t>
  </si>
  <si>
    <t>开展群众文化演出活动</t>
  </si>
  <si>
    <t>≥</t>
  </si>
  <si>
    <t>8</t>
  </si>
  <si>
    <t>次</t>
  </si>
  <si>
    <t>水电费</t>
  </si>
  <si>
    <t>=</t>
  </si>
  <si>
    <t>月</t>
  </si>
  <si>
    <t>质量指标</t>
  </si>
  <si>
    <t>各类活动完成率</t>
  </si>
  <si>
    <t>90</t>
  </si>
  <si>
    <t>%</t>
  </si>
  <si>
    <t>时效指标</t>
  </si>
  <si>
    <t>水电费缴费时限</t>
  </si>
  <si>
    <t>定性</t>
  </si>
  <si>
    <t>按月缴纳</t>
  </si>
  <si>
    <t>成本指标</t>
  </si>
  <si>
    <t>运转费用</t>
  </si>
  <si>
    <t>≤</t>
  </si>
  <si>
    <t>万元</t>
  </si>
  <si>
    <t>效益指标</t>
  </si>
  <si>
    <t>社会效益指标</t>
  </si>
  <si>
    <t>加强文化建设、丰富大众精神文化需求</t>
  </si>
  <si>
    <t>有效影响</t>
  </si>
  <si>
    <t>可持续影响指标</t>
  </si>
  <si>
    <t>提升社会大众的文化素质</t>
  </si>
  <si>
    <t>持续影响</t>
  </si>
  <si>
    <t>满意度指标</t>
  </si>
  <si>
    <t>社会大众满意度</t>
  </si>
  <si>
    <t>黄平县图书馆免费开放县级匹配资金</t>
  </si>
  <si>
    <t>保障图书馆免费开放，举办各类推广活动。</t>
  </si>
  <si>
    <t>举办推广活动</t>
  </si>
  <si>
    <t>丰富大众的精神文化生活需求</t>
  </si>
  <si>
    <t>提高大众文化素养</t>
  </si>
  <si>
    <t>提高全民阅读的参与率</t>
  </si>
  <si>
    <t>黄平县博物馆免费开放地方匹配经费</t>
  </si>
  <si>
    <t>保障博物馆正常开放</t>
  </si>
  <si>
    <t>文化遗产宣传活动次数</t>
  </si>
  <si>
    <t>促进旅游业发展</t>
  </si>
  <si>
    <t>有效促进</t>
  </si>
  <si>
    <t>满足广大群众对文化精神的需求</t>
  </si>
  <si>
    <t>加强黄平县文物保护工作，继承优秀历史文化遗产，促进科学研究工作，进行爱国主义和革命传统教育</t>
  </si>
  <si>
    <t>文物普查</t>
  </si>
  <si>
    <t>更换标志碑</t>
  </si>
  <si>
    <t>块</t>
  </si>
  <si>
    <t>维修验收合格率</t>
  </si>
  <si>
    <t>＝</t>
  </si>
  <si>
    <t>100</t>
  </si>
  <si>
    <t>保障年度</t>
  </si>
  <si>
    <t>年</t>
  </si>
  <si>
    <t>维修费</t>
  </si>
  <si>
    <t>传承优秀历史文化遗产</t>
  </si>
  <si>
    <t>游客满意度</t>
  </si>
  <si>
    <t>黄平县世行贷款文化与自然遗产保护开发项目2024年应付本息</t>
  </si>
  <si>
    <t>支付黄平县世行贷款文化与自然遗产保护开发项目2024年还本付息</t>
  </si>
  <si>
    <t>支付项目本金利息完成率</t>
  </si>
  <si>
    <t>古城门洞保护</t>
  </si>
  <si>
    <t>1</t>
  </si>
  <si>
    <t>座</t>
  </si>
  <si>
    <t>修缮旧州西上街古民居</t>
  </si>
  <si>
    <t>65</t>
  </si>
  <si>
    <t>户</t>
  </si>
  <si>
    <t>验收合格率</t>
  </si>
  <si>
    <t>资金使用合规性</t>
  </si>
  <si>
    <t>规范使用</t>
  </si>
  <si>
    <t/>
  </si>
  <si>
    <t>计划完工率</t>
  </si>
  <si>
    <t>本息支付及时率</t>
  </si>
  <si>
    <t>应付本息</t>
  </si>
  <si>
    <t>推动我县旅游经济发展</t>
  </si>
  <si>
    <t>有效推动</t>
  </si>
  <si>
    <t>有效传承保护文化遗产</t>
  </si>
  <si>
    <t>有效保障</t>
  </si>
  <si>
    <t>游客群众满意度</t>
  </si>
  <si>
    <t>农村应急广播运转经费</t>
  </si>
  <si>
    <t>强化应急广播的故障处理、线路维护、设备更换等，保障应急广播正常使用</t>
  </si>
  <si>
    <t>村级应急广播覆盖网点</t>
  </si>
  <si>
    <t>点位</t>
  </si>
  <si>
    <t>乡镇级大喇叭前端设备</t>
  </si>
  <si>
    <t>个</t>
  </si>
  <si>
    <t>传输覆盖网系统设备</t>
  </si>
  <si>
    <t>套</t>
  </si>
  <si>
    <t>维修维护合格率</t>
  </si>
  <si>
    <t>惠农政策的宣传及时率</t>
  </si>
  <si>
    <t>故障维护处理恢复时间</t>
  </si>
  <si>
    <t>小时</t>
  </si>
  <si>
    <t>维修维护费</t>
  </si>
  <si>
    <t>推动我县社会稳定发展</t>
  </si>
  <si>
    <t>保障惠农政策的宣传</t>
  </si>
  <si>
    <t>保障应急广播正常使用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</si>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</sst>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3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20"/>
      <name val="宋体"/>
      <charset val="134"/>
    </font>
    <font>
      <sz val="6"/>
      <name val="宋体"/>
      <charset val="134"/>
    </font>
    <font>
      <sz val="24"/>
      <name val="黑体"/>
      <charset val="134"/>
    </font>
    <font>
      <sz val="22"/>
      <name val="楷体_GB2312"/>
      <charset val="134"/>
    </font>
    <font>
      <sz val="14"/>
      <name val="宋体"/>
      <charset val="134"/>
    </font>
    <font>
      <sz val="30"/>
      <name val="黑体"/>
      <charset val="134"/>
    </font>
    <font>
      <sz val="16"/>
      <name val="Times New Roman"/>
      <charset val="0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仿宋_GB2312"/>
      <charset val="0"/>
    </font>
    <font>
      <sz val="1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33" applyNumberFormat="0" applyAlignment="0" applyProtection="0">
      <alignment vertical="center"/>
    </xf>
    <xf numFmtId="0" fontId="28" fillId="5" borderId="34" applyNumberFormat="0" applyAlignment="0" applyProtection="0">
      <alignment vertical="center"/>
    </xf>
    <xf numFmtId="0" fontId="29" fillId="5" borderId="33" applyNumberFormat="0" applyAlignment="0" applyProtection="0">
      <alignment vertical="center"/>
    </xf>
    <xf numFmtId="0" fontId="30" fillId="6" borderId="35" applyNumberFormat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 wrapText="1" indent="1"/>
    </xf>
    <xf numFmtId="0" fontId="3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49" fontId="5" fillId="0" borderId="5" xfId="0" applyNumberFormat="1" applyFont="1" applyFill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176" fontId="5" fillId="0" borderId="5" xfId="0" applyNumberFormat="1" applyFont="1" applyFill="1" applyBorder="1" applyAlignment="1" applyProtection="1">
      <alignment horizontal="left" vertical="center"/>
      <protection locked="0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0" fillId="0" borderId="5" xfId="0" applyBorder="1">
      <alignment vertical="center"/>
    </xf>
    <xf numFmtId="0" fontId="6" fillId="0" borderId="5" xfId="0" applyFont="1" applyBorder="1">
      <alignment vertical="center"/>
    </xf>
    <xf numFmtId="177" fontId="5" fillId="0" borderId="5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15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18" xfId="0" applyFont="1" applyBorder="1" applyAlignment="1">
      <alignment horizontal="right" vertical="center" indent="1"/>
    </xf>
    <xf numFmtId="0" fontId="7" fillId="0" borderId="0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/>
    </xf>
    <xf numFmtId="0" fontId="3" fillId="0" borderId="21" xfId="0" applyFont="1" applyBorder="1" applyAlignment="1">
      <alignment horizontal="justify" vertical="center"/>
    </xf>
    <xf numFmtId="0" fontId="3" fillId="0" borderId="22" xfId="0" applyFont="1" applyBorder="1" applyAlignment="1">
      <alignment horizontal="justify" vertical="center"/>
    </xf>
    <xf numFmtId="0" fontId="3" fillId="0" borderId="23" xfId="0" applyFont="1" applyBorder="1" applyAlignment="1">
      <alignment horizontal="justify" vertical="center"/>
    </xf>
    <xf numFmtId="0" fontId="3" fillId="0" borderId="24" xfId="0" applyFont="1" applyBorder="1" applyAlignment="1">
      <alignment horizontal="justify" vertical="center"/>
    </xf>
    <xf numFmtId="0" fontId="3" fillId="0" borderId="18" xfId="0" applyFont="1" applyBorder="1" applyAlignment="1">
      <alignment horizontal="justify" vertical="center"/>
    </xf>
    <xf numFmtId="0" fontId="0" fillId="0" borderId="0" xfId="0" applyAlignment="1">
      <alignment horizontal="left" vertical="center" wrapText="1"/>
    </xf>
    <xf numFmtId="0" fontId="3" fillId="0" borderId="18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justify" vertical="top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right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3" fillId="2" borderId="16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176" fontId="9" fillId="0" borderId="5" xfId="0" applyNumberFormat="1" applyFont="1" applyFill="1" applyBorder="1" applyAlignment="1" applyProtection="1">
      <alignment vertical="center" shrinkToFit="1"/>
      <protection locked="0"/>
    </xf>
    <xf numFmtId="0" fontId="12" fillId="0" borderId="5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protection locked="0"/>
    </xf>
    <xf numFmtId="0" fontId="3" fillId="0" borderId="5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3"/>
  <sheetViews>
    <sheetView tabSelected="1" workbookViewId="0">
      <selection activeCell="N25" sqref="N25"/>
    </sheetView>
  </sheetViews>
  <sheetFormatPr defaultColWidth="9" defaultRowHeight="14.25"/>
  <cols>
    <col min="1" max="16384" width="9" style="134"/>
  </cols>
  <sheetData>
    <row r="1" s="134" customFormat="1" spans="1:1">
      <c r="A1" s="113" t="s">
        <v>0</v>
      </c>
    </row>
    <row r="3" s="134" customFormat="1" ht="38.25" spans="1:13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5" s="134" customFormat="1" spans="1:1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8" s="134" customFormat="1" ht="20.25" spans="1:13">
      <c r="A8" s="152" t="s">
        <v>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</row>
    <row r="9" s="134" customFormat="1" spans="1:13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</row>
    <row r="12" s="134" customFormat="1" ht="20.25" spans="1:13">
      <c r="A12" s="152" t="s">
        <v>3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</row>
    <row r="17" s="134" customFormat="1" ht="20.25" spans="1:1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</row>
    <row r="18" s="134" customFormat="1" ht="20.25" spans="1:13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</row>
    <row r="19" s="134" customFormat="1" ht="20.25" spans="1:13">
      <c r="A19" s="152" t="s">
        <v>4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</row>
    <row r="20" s="134" customFormat="1" ht="20.25" spans="1:13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</row>
    <row r="22" s="134" customFormat="1" ht="20.25" spans="1:13">
      <c r="A22" s="154"/>
      <c r="B22" s="154"/>
      <c r="C22" s="154"/>
      <c r="D22" s="154"/>
      <c r="E22" s="154"/>
      <c r="F22" s="154"/>
      <c r="G22" s="154"/>
      <c r="H22" s="152" t="s">
        <v>5</v>
      </c>
      <c r="I22" s="152"/>
      <c r="J22" s="152"/>
      <c r="K22" s="152"/>
      <c r="L22" s="152"/>
      <c r="M22" s="152"/>
    </row>
    <row r="23" s="134" customFormat="1" ht="20.25" spans="1:1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</row>
  </sheetData>
  <mergeCells count="7">
    <mergeCell ref="A3:M3"/>
    <mergeCell ref="A5:M5"/>
    <mergeCell ref="A8:M8"/>
    <mergeCell ref="A9:M9"/>
    <mergeCell ref="A12:M12"/>
    <mergeCell ref="A19:M19"/>
    <mergeCell ref="H22:M2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G12"/>
  <sheetViews>
    <sheetView workbookViewId="0">
      <selection activeCell="C20" sqref="C20"/>
    </sheetView>
  </sheetViews>
  <sheetFormatPr defaultColWidth="9" defaultRowHeight="13.5" outlineLevelCol="6"/>
  <cols>
    <col min="1" max="1" width="13.125" customWidth="1"/>
    <col min="2" max="2" width="23.25" customWidth="1"/>
    <col min="3" max="3" width="15.25" customWidth="1"/>
    <col min="6" max="7" width="12.75" customWidth="1"/>
  </cols>
  <sheetData>
    <row r="1" customHeight="1" spans="1:7">
      <c r="A1" s="78" t="s">
        <v>308</v>
      </c>
      <c r="B1" s="78"/>
      <c r="C1" s="78"/>
      <c r="D1" s="78"/>
      <c r="E1" s="78"/>
      <c r="F1" s="78"/>
      <c r="G1" s="78"/>
    </row>
    <row r="2" ht="15" customHeight="1" spans="1:7">
      <c r="A2" s="79" t="s">
        <v>309</v>
      </c>
      <c r="B2" s="79"/>
      <c r="C2" s="79"/>
      <c r="D2" s="79"/>
      <c r="E2" s="79"/>
      <c r="F2" s="79"/>
      <c r="G2" s="79"/>
    </row>
    <row r="3" ht="15" customHeight="1" spans="1:7">
      <c r="A3" s="80" t="s">
        <v>209</v>
      </c>
      <c r="B3" s="80"/>
      <c r="C3" s="80"/>
      <c r="D3" s="80"/>
      <c r="E3" s="81" t="s">
        <v>81</v>
      </c>
      <c r="F3" s="81"/>
      <c r="G3" s="81"/>
    </row>
    <row r="4" ht="15" customHeight="1" spans="1:7">
      <c r="A4" s="33" t="s">
        <v>216</v>
      </c>
      <c r="B4" s="33"/>
      <c r="C4" s="34" t="s">
        <v>310</v>
      </c>
      <c r="D4" s="5" t="s">
        <v>174</v>
      </c>
      <c r="E4" s="7" t="s">
        <v>175</v>
      </c>
      <c r="F4" s="7"/>
      <c r="G4" s="7"/>
    </row>
    <row r="5" ht="14.25" spans="1:7">
      <c r="A5" s="83" t="s">
        <v>172</v>
      </c>
      <c r="B5" s="54" t="s">
        <v>173</v>
      </c>
      <c r="C5" s="34"/>
      <c r="D5" s="5"/>
      <c r="E5" s="5" t="s">
        <v>142</v>
      </c>
      <c r="F5" s="5" t="s">
        <v>218</v>
      </c>
      <c r="G5" s="5" t="s">
        <v>219</v>
      </c>
    </row>
    <row r="6" ht="15" customHeight="1" spans="1:7">
      <c r="A6" s="58" t="s">
        <v>152</v>
      </c>
      <c r="B6" s="58"/>
      <c r="C6" s="37" t="s">
        <v>222</v>
      </c>
      <c r="D6" s="10">
        <v>2</v>
      </c>
      <c r="E6" s="10" t="s">
        <v>311</v>
      </c>
      <c r="F6" s="10">
        <v>4</v>
      </c>
      <c r="G6" s="10">
        <v>5</v>
      </c>
    </row>
    <row r="7" ht="14.25" spans="1:7">
      <c r="A7" s="36"/>
      <c r="B7" s="37" t="s">
        <v>138</v>
      </c>
      <c r="C7" s="38">
        <f>SUM(C8:C10)</f>
        <v>0</v>
      </c>
      <c r="D7" s="38">
        <f>SUM(D8:D10)</f>
        <v>0</v>
      </c>
      <c r="E7" s="38">
        <f>SUM(E8:E10)</f>
        <v>0</v>
      </c>
      <c r="F7" s="38">
        <f>SUM(F8:F10)</f>
        <v>0</v>
      </c>
      <c r="G7" s="38">
        <f>SUM(G8:G10)</f>
        <v>0</v>
      </c>
    </row>
    <row r="8" ht="14.25" spans="1:7">
      <c r="A8" s="39" t="s">
        <v>312</v>
      </c>
      <c r="B8" s="84" t="s">
        <v>313</v>
      </c>
      <c r="C8" s="38">
        <f>D8+E8</f>
        <v>0</v>
      </c>
      <c r="D8" s="41">
        <v>0</v>
      </c>
      <c r="E8" s="38">
        <f>F8+G8</f>
        <v>0</v>
      </c>
      <c r="F8" s="41">
        <v>0</v>
      </c>
      <c r="G8" s="41">
        <v>0</v>
      </c>
    </row>
    <row r="9" ht="14.25" spans="1:7">
      <c r="A9" s="39" t="s">
        <v>314</v>
      </c>
      <c r="B9" s="84" t="s">
        <v>313</v>
      </c>
      <c r="C9" s="38">
        <f>D9+E9</f>
        <v>0</v>
      </c>
      <c r="D9" s="41">
        <v>0</v>
      </c>
      <c r="E9" s="38">
        <f>F9+G9</f>
        <v>0</v>
      </c>
      <c r="F9" s="41">
        <v>0</v>
      </c>
      <c r="G9" s="41">
        <v>0</v>
      </c>
    </row>
    <row r="10" ht="14.25" spans="1:7">
      <c r="A10" s="39" t="s">
        <v>315</v>
      </c>
      <c r="B10" s="84" t="s">
        <v>313</v>
      </c>
      <c r="C10" s="38">
        <f>D10+E10</f>
        <v>0</v>
      </c>
      <c r="D10" s="41">
        <v>0</v>
      </c>
      <c r="E10" s="38">
        <f>F10+G10</f>
        <v>0</v>
      </c>
      <c r="F10" s="41">
        <v>0</v>
      </c>
      <c r="G10" s="41">
        <v>0</v>
      </c>
    </row>
    <row r="12" spans="1:1">
      <c r="A12" t="s">
        <v>131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G12"/>
  <sheetViews>
    <sheetView workbookViewId="0">
      <selection activeCell="C16" sqref="C16"/>
    </sheetView>
  </sheetViews>
  <sheetFormatPr defaultColWidth="9" defaultRowHeight="13.5" outlineLevelCol="6"/>
  <cols>
    <col min="1" max="2" width="15.75" customWidth="1"/>
    <col min="3" max="4" width="16.75" customWidth="1"/>
    <col min="6" max="7" width="15.25" customWidth="1"/>
  </cols>
  <sheetData>
    <row r="1" customHeight="1" spans="1:7">
      <c r="A1" s="78" t="s">
        <v>316</v>
      </c>
      <c r="B1" s="78"/>
      <c r="C1" s="78"/>
      <c r="D1" s="78"/>
      <c r="E1" s="78"/>
      <c r="F1" s="78"/>
      <c r="G1" s="78"/>
    </row>
    <row r="2" ht="15" customHeight="1" spans="1:7">
      <c r="A2" s="79" t="s">
        <v>317</v>
      </c>
      <c r="B2" s="79"/>
      <c r="C2" s="79"/>
      <c r="D2" s="79"/>
      <c r="E2" s="79"/>
      <c r="F2" s="79"/>
      <c r="G2" s="79"/>
    </row>
    <row r="3" ht="15" customHeight="1" spans="1:7">
      <c r="A3" s="80" t="s">
        <v>209</v>
      </c>
      <c r="B3" s="80"/>
      <c r="C3" s="80"/>
      <c r="D3" s="80"/>
      <c r="E3" s="81" t="s">
        <v>81</v>
      </c>
      <c r="F3" s="81"/>
      <c r="G3" s="81"/>
    </row>
    <row r="4" ht="15" customHeight="1" spans="1:7">
      <c r="A4" s="33" t="s">
        <v>216</v>
      </c>
      <c r="B4" s="33"/>
      <c r="C4" s="34" t="s">
        <v>310</v>
      </c>
      <c r="D4" s="5" t="s">
        <v>174</v>
      </c>
      <c r="E4" s="7" t="s">
        <v>175</v>
      </c>
      <c r="F4" s="7"/>
      <c r="G4" s="7"/>
    </row>
    <row r="5" ht="14.25" spans="1:7">
      <c r="A5" s="83" t="s">
        <v>172</v>
      </c>
      <c r="B5" s="54" t="s">
        <v>173</v>
      </c>
      <c r="C5" s="34"/>
      <c r="D5" s="5"/>
      <c r="E5" s="5" t="s">
        <v>142</v>
      </c>
      <c r="F5" s="5" t="s">
        <v>218</v>
      </c>
      <c r="G5" s="5" t="s">
        <v>219</v>
      </c>
    </row>
    <row r="6" ht="15" customHeight="1" spans="1:7">
      <c r="A6" s="58" t="s">
        <v>152</v>
      </c>
      <c r="B6" s="58"/>
      <c r="C6" s="37" t="s">
        <v>222</v>
      </c>
      <c r="D6" s="10">
        <v>2</v>
      </c>
      <c r="E6" s="10" t="s">
        <v>311</v>
      </c>
      <c r="F6" s="10">
        <v>4</v>
      </c>
      <c r="G6" s="10">
        <v>5</v>
      </c>
    </row>
    <row r="7" ht="14.25" spans="1:7">
      <c r="A7" s="58"/>
      <c r="B7" s="10" t="s">
        <v>138</v>
      </c>
      <c r="C7" s="38">
        <f>SUM(C8:C10)</f>
        <v>0</v>
      </c>
      <c r="D7" s="38">
        <f>SUM(D8:D10)</f>
        <v>0</v>
      </c>
      <c r="E7" s="38">
        <f>SUM(E8:E10)</f>
        <v>0</v>
      </c>
      <c r="F7" s="38">
        <f>SUM(F8:F10)</f>
        <v>0</v>
      </c>
      <c r="G7" s="38">
        <f>SUM(G8:G10)</f>
        <v>0</v>
      </c>
    </row>
    <row r="8" ht="14.25" spans="1:7">
      <c r="A8" s="39" t="s">
        <v>312</v>
      </c>
      <c r="B8" s="84" t="s">
        <v>313</v>
      </c>
      <c r="C8" s="38">
        <f>D8+E8</f>
        <v>0</v>
      </c>
      <c r="D8" s="41">
        <v>0</v>
      </c>
      <c r="E8" s="38">
        <f>F8+G8</f>
        <v>0</v>
      </c>
      <c r="F8" s="41">
        <v>0</v>
      </c>
      <c r="G8" s="41">
        <v>0</v>
      </c>
    </row>
    <row r="9" ht="14.25" spans="1:7">
      <c r="A9" s="39" t="s">
        <v>314</v>
      </c>
      <c r="B9" s="84" t="s">
        <v>313</v>
      </c>
      <c r="C9" s="38">
        <f>D9+E9</f>
        <v>0</v>
      </c>
      <c r="D9" s="41">
        <v>0</v>
      </c>
      <c r="E9" s="38">
        <f>F9+G9</f>
        <v>0</v>
      </c>
      <c r="F9" s="41">
        <v>0</v>
      </c>
      <c r="G9" s="41">
        <v>0</v>
      </c>
    </row>
    <row r="10" ht="14.25" spans="1:7">
      <c r="A10" s="39" t="s">
        <v>315</v>
      </c>
      <c r="B10" s="84" t="s">
        <v>313</v>
      </c>
      <c r="C10" s="38">
        <f>D10+E10</f>
        <v>0</v>
      </c>
      <c r="D10" s="41">
        <v>0</v>
      </c>
      <c r="E10" s="38">
        <f>F10+G10</f>
        <v>0</v>
      </c>
      <c r="F10" s="41">
        <v>0</v>
      </c>
      <c r="G10" s="41">
        <v>0</v>
      </c>
    </row>
    <row r="12" spans="1:1">
      <c r="A12" t="s">
        <v>131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L14"/>
  <sheetViews>
    <sheetView workbookViewId="0">
      <selection activeCell="H15" sqref="H15"/>
    </sheetView>
  </sheetViews>
  <sheetFormatPr defaultColWidth="9" defaultRowHeight="13.5"/>
  <cols>
    <col min="1" max="1" width="22.375" customWidth="1"/>
    <col min="4" max="6" width="14" customWidth="1"/>
    <col min="8" max="10" width="13.125" customWidth="1"/>
    <col min="11" max="12" width="15.875" customWidth="1"/>
  </cols>
  <sheetData>
    <row r="1" customHeight="1" spans="1:12">
      <c r="A1" s="78" t="s">
        <v>318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ht="15" customHeight="1" spans="1:12">
      <c r="A2" s="79" t="s">
        <v>319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ht="15" customHeight="1" spans="1:12">
      <c r="A3" s="80" t="s">
        <v>134</v>
      </c>
      <c r="B3" s="80"/>
      <c r="C3" s="80"/>
      <c r="D3" s="80"/>
      <c r="E3" s="80"/>
      <c r="F3" s="80"/>
      <c r="G3" s="81" t="s">
        <v>81</v>
      </c>
      <c r="H3" s="81"/>
      <c r="I3" s="81"/>
      <c r="J3" s="81"/>
      <c r="K3" s="81"/>
      <c r="L3" s="81"/>
    </row>
    <row r="4" ht="35.25" customHeight="1" spans="1:12">
      <c r="A4" s="4" t="s">
        <v>84</v>
      </c>
      <c r="B4" s="5" t="s">
        <v>320</v>
      </c>
      <c r="C4" s="34" t="s">
        <v>321</v>
      </c>
      <c r="D4" s="34"/>
      <c r="E4" s="34"/>
      <c r="F4" s="34"/>
      <c r="G4" s="34" t="s">
        <v>322</v>
      </c>
      <c r="H4" s="34"/>
      <c r="I4" s="34"/>
      <c r="J4" s="34"/>
      <c r="K4" s="7" t="s">
        <v>323</v>
      </c>
      <c r="L4" s="7" t="s">
        <v>324</v>
      </c>
    </row>
    <row r="5" ht="23.25" spans="1:12">
      <c r="A5" s="4"/>
      <c r="B5" s="5"/>
      <c r="C5" s="54" t="s">
        <v>142</v>
      </c>
      <c r="D5" s="54" t="s">
        <v>169</v>
      </c>
      <c r="E5" s="54" t="s">
        <v>170</v>
      </c>
      <c r="F5" s="54" t="s">
        <v>171</v>
      </c>
      <c r="G5" s="5" t="s">
        <v>142</v>
      </c>
      <c r="H5" s="5" t="s">
        <v>169</v>
      </c>
      <c r="I5" s="5" t="s">
        <v>170</v>
      </c>
      <c r="J5" s="5" t="s">
        <v>171</v>
      </c>
      <c r="K5" s="54" t="s">
        <v>325</v>
      </c>
      <c r="L5" s="54" t="s">
        <v>325</v>
      </c>
    </row>
    <row r="6" ht="14.25" spans="1:12">
      <c r="A6" s="58" t="s">
        <v>152</v>
      </c>
      <c r="B6" s="10">
        <v>1</v>
      </c>
      <c r="C6" s="10" t="s">
        <v>326</v>
      </c>
      <c r="D6" s="10">
        <v>3</v>
      </c>
      <c r="E6" s="10">
        <v>4</v>
      </c>
      <c r="F6" s="10">
        <v>5</v>
      </c>
      <c r="G6" s="10" t="s">
        <v>327</v>
      </c>
      <c r="H6" s="10">
        <v>7</v>
      </c>
      <c r="I6" s="10">
        <v>8</v>
      </c>
      <c r="J6" s="10">
        <v>9</v>
      </c>
      <c r="K6" s="10" t="s">
        <v>328</v>
      </c>
      <c r="L6" s="10" t="s">
        <v>329</v>
      </c>
    </row>
    <row r="7" ht="14.25" spans="1:12">
      <c r="A7" s="58" t="s">
        <v>138</v>
      </c>
      <c r="B7" s="59">
        <f>SUM(B8:B10)</f>
        <v>0</v>
      </c>
      <c r="C7" s="59">
        <f>SUM(C8:C10)</f>
        <v>7</v>
      </c>
      <c r="D7" s="59">
        <f t="shared" ref="D7:L7" si="0">SUM(D8:D10)</f>
        <v>7</v>
      </c>
      <c r="E7" s="59">
        <f t="shared" si="0"/>
        <v>0</v>
      </c>
      <c r="F7" s="59">
        <f t="shared" si="0"/>
        <v>0</v>
      </c>
      <c r="G7" s="59">
        <f t="shared" si="0"/>
        <v>7</v>
      </c>
      <c r="H7" s="59">
        <f t="shared" si="0"/>
        <v>7</v>
      </c>
      <c r="I7" s="59">
        <f t="shared" si="0"/>
        <v>0</v>
      </c>
      <c r="J7" s="59">
        <f t="shared" si="0"/>
        <v>0</v>
      </c>
      <c r="K7" s="59">
        <f t="shared" si="0"/>
        <v>0</v>
      </c>
      <c r="L7" s="59">
        <f t="shared" ref="L7:L12" si="1">K7/C7*100-100</f>
        <v>-100</v>
      </c>
    </row>
    <row r="8" ht="14.25" spans="1:12">
      <c r="A8" s="39" t="s">
        <v>330</v>
      </c>
      <c r="B8" s="41">
        <v>0</v>
      </c>
      <c r="C8" s="38">
        <f>D8+E8+F8</f>
        <v>0</v>
      </c>
      <c r="D8" s="41">
        <v>0</v>
      </c>
      <c r="E8" s="41">
        <v>0</v>
      </c>
      <c r="F8" s="41">
        <v>0</v>
      </c>
      <c r="G8" s="38">
        <f>H8+I8+J8</f>
        <v>0</v>
      </c>
      <c r="H8" s="41">
        <v>0</v>
      </c>
      <c r="I8" s="41">
        <v>0</v>
      </c>
      <c r="J8" s="41">
        <v>0</v>
      </c>
      <c r="K8" s="38">
        <f>G8-C8</f>
        <v>0</v>
      </c>
      <c r="L8" s="59" t="e">
        <f t="shared" si="1"/>
        <v>#DIV/0!</v>
      </c>
    </row>
    <row r="9" ht="14.25" spans="1:12">
      <c r="A9" s="39" t="s">
        <v>331</v>
      </c>
      <c r="B9" s="41">
        <v>0</v>
      </c>
      <c r="C9" s="38">
        <f>D9+E9+F9</f>
        <v>2</v>
      </c>
      <c r="D9" s="41">
        <v>2</v>
      </c>
      <c r="E9" s="41">
        <v>0</v>
      </c>
      <c r="F9" s="41">
        <v>0</v>
      </c>
      <c r="G9" s="38">
        <f>H9+I9+J9</f>
        <v>2</v>
      </c>
      <c r="H9" s="41">
        <v>2</v>
      </c>
      <c r="I9" s="41">
        <v>0</v>
      </c>
      <c r="J9" s="41">
        <v>0</v>
      </c>
      <c r="K9" s="38">
        <f>G9-C9</f>
        <v>0</v>
      </c>
      <c r="L9" s="59">
        <f t="shared" si="1"/>
        <v>-100</v>
      </c>
    </row>
    <row r="10" ht="14.25" spans="1:12">
      <c r="A10" s="39" t="s">
        <v>332</v>
      </c>
      <c r="B10" s="38">
        <f>SUM(B11:B12)</f>
        <v>0</v>
      </c>
      <c r="C10" s="38">
        <f>SUM(C11:C12)</f>
        <v>5</v>
      </c>
      <c r="D10" s="38">
        <f>SUM(D11:D12)</f>
        <v>5</v>
      </c>
      <c r="E10" s="38">
        <f t="shared" ref="E10:L10" si="2">SUM(E11:E12)</f>
        <v>0</v>
      </c>
      <c r="F10" s="38">
        <f t="shared" si="2"/>
        <v>0</v>
      </c>
      <c r="G10" s="38">
        <f t="shared" si="2"/>
        <v>5</v>
      </c>
      <c r="H10" s="38">
        <f t="shared" si="2"/>
        <v>5</v>
      </c>
      <c r="I10" s="38">
        <f t="shared" si="2"/>
        <v>0</v>
      </c>
      <c r="J10" s="38">
        <f t="shared" si="2"/>
        <v>0</v>
      </c>
      <c r="K10" s="38">
        <f t="shared" si="2"/>
        <v>0</v>
      </c>
      <c r="L10" s="59">
        <f t="shared" si="1"/>
        <v>-100</v>
      </c>
    </row>
    <row r="11" ht="14.25" spans="1:12">
      <c r="A11" s="39" t="s">
        <v>333</v>
      </c>
      <c r="B11" s="41">
        <v>0</v>
      </c>
      <c r="C11" s="38">
        <f>D11+E11+F11</f>
        <v>5</v>
      </c>
      <c r="D11" s="41">
        <v>5</v>
      </c>
      <c r="E11" s="41">
        <v>0</v>
      </c>
      <c r="F11" s="41">
        <v>0</v>
      </c>
      <c r="G11" s="38">
        <f>H11+I11+J11</f>
        <v>5</v>
      </c>
      <c r="H11" s="41">
        <v>5</v>
      </c>
      <c r="I11" s="41">
        <v>0</v>
      </c>
      <c r="J11" s="41">
        <v>0</v>
      </c>
      <c r="K11" s="38">
        <f>G11-C11</f>
        <v>0</v>
      </c>
      <c r="L11" s="59">
        <f t="shared" si="1"/>
        <v>-100</v>
      </c>
    </row>
    <row r="12" ht="14.25" spans="1:12">
      <c r="A12" s="39" t="s">
        <v>334</v>
      </c>
      <c r="B12" s="41">
        <v>0</v>
      </c>
      <c r="C12" s="38">
        <f>D12+E12+F12</f>
        <v>0</v>
      </c>
      <c r="D12" s="41">
        <v>0</v>
      </c>
      <c r="E12" s="41">
        <v>0</v>
      </c>
      <c r="F12" s="41">
        <v>0</v>
      </c>
      <c r="G12" s="38">
        <f>H12+I12+J12</f>
        <v>0</v>
      </c>
      <c r="H12" s="41">
        <v>0</v>
      </c>
      <c r="I12" s="41">
        <v>0</v>
      </c>
      <c r="J12" s="41">
        <v>0</v>
      </c>
      <c r="K12" s="38">
        <f>G12-C12</f>
        <v>0</v>
      </c>
      <c r="L12" s="59" t="e">
        <f t="shared" si="1"/>
        <v>#DIV/0!</v>
      </c>
    </row>
    <row r="14" ht="112" customHeight="1" spans="1:12">
      <c r="A14" s="75" t="s">
        <v>335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</row>
  </sheetData>
  <mergeCells count="9">
    <mergeCell ref="A1:L1"/>
    <mergeCell ref="A2:L2"/>
    <mergeCell ref="A3:F3"/>
    <mergeCell ref="G3:L3"/>
    <mergeCell ref="C4:F4"/>
    <mergeCell ref="G4:J4"/>
    <mergeCell ref="A14:L14"/>
    <mergeCell ref="A4:A5"/>
    <mergeCell ref="B4:B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S36"/>
  <sheetViews>
    <sheetView workbookViewId="0">
      <selection activeCell="C5" sqref="C$1:G$1048576"/>
    </sheetView>
  </sheetViews>
  <sheetFormatPr defaultColWidth="9" defaultRowHeight="13.5"/>
  <cols>
    <col min="1" max="1" width="21.5" customWidth="1"/>
    <col min="2" max="2" width="22.5" customWidth="1"/>
    <col min="3" max="4" width="13.375" customWidth="1"/>
    <col min="5" max="5" width="8" customWidth="1"/>
    <col min="6" max="6" width="0.375" customWidth="1"/>
    <col min="7" max="7" width="13.375" customWidth="1"/>
  </cols>
  <sheetData>
    <row r="1" customHeight="1" spans="1:19">
      <c r="A1" s="1" t="s">
        <v>336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:19">
      <c r="A2" s="48" t="s">
        <v>337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ht="15" customHeight="1" spans="1:19">
      <c r="A3" s="49" t="s">
        <v>80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76" t="s">
        <v>81</v>
      </c>
      <c r="O3" s="76"/>
      <c r="P3" s="76"/>
      <c r="Q3" s="76"/>
      <c r="R3" s="76"/>
      <c r="S3" s="76"/>
    </row>
    <row r="4" ht="15" customHeight="1" spans="1:19">
      <c r="A4" s="66" t="s">
        <v>135</v>
      </c>
      <c r="B4" s="53" t="s">
        <v>338</v>
      </c>
      <c r="C4" s="34" t="s">
        <v>216</v>
      </c>
      <c r="D4" s="34"/>
      <c r="E4" s="34" t="s">
        <v>339</v>
      </c>
      <c r="F4" s="34"/>
      <c r="G4" s="34"/>
      <c r="H4" s="5" t="s">
        <v>310</v>
      </c>
      <c r="I4" s="5" t="s">
        <v>139</v>
      </c>
      <c r="J4" s="5"/>
      <c r="K4" s="5"/>
      <c r="L4" s="5"/>
      <c r="M4" s="5" t="s">
        <v>140</v>
      </c>
      <c r="N4" s="5" t="s">
        <v>141</v>
      </c>
      <c r="O4" s="5"/>
      <c r="P4" s="5"/>
      <c r="Q4" s="5"/>
      <c r="R4" s="5"/>
      <c r="S4" s="5"/>
    </row>
    <row r="5" ht="24" customHeight="1" spans="1:19">
      <c r="A5" s="66"/>
      <c r="B5" s="53"/>
      <c r="C5" s="53" t="s">
        <v>172</v>
      </c>
      <c r="D5" s="53" t="s">
        <v>173</v>
      </c>
      <c r="E5" s="53" t="s">
        <v>172</v>
      </c>
      <c r="F5" s="53"/>
      <c r="G5" s="53" t="s">
        <v>173</v>
      </c>
      <c r="H5" s="5"/>
      <c r="I5" s="54" t="s">
        <v>142</v>
      </c>
      <c r="J5" s="5" t="s">
        <v>169</v>
      </c>
      <c r="K5" s="5" t="s">
        <v>170</v>
      </c>
      <c r="L5" s="5" t="s">
        <v>171</v>
      </c>
      <c r="M5" s="5"/>
      <c r="N5" s="5" t="s">
        <v>142</v>
      </c>
      <c r="O5" s="5" t="s">
        <v>146</v>
      </c>
      <c r="P5" s="5" t="s">
        <v>147</v>
      </c>
      <c r="Q5" s="5" t="s">
        <v>148</v>
      </c>
      <c r="R5" s="5" t="s">
        <v>149</v>
      </c>
      <c r="S5" s="5" t="s">
        <v>150</v>
      </c>
    </row>
    <row r="6" ht="15" customHeight="1" spans="1:19">
      <c r="A6" s="58" t="s">
        <v>152</v>
      </c>
      <c r="B6" s="58"/>
      <c r="C6" s="58"/>
      <c r="D6" s="58"/>
      <c r="E6" s="58"/>
      <c r="F6" s="58"/>
      <c r="G6" s="58"/>
      <c r="H6" s="10" t="s">
        <v>340</v>
      </c>
      <c r="I6" s="10" t="s">
        <v>326</v>
      </c>
      <c r="J6" s="10">
        <v>3</v>
      </c>
      <c r="K6" s="10">
        <v>4</v>
      </c>
      <c r="L6" s="10">
        <v>5</v>
      </c>
      <c r="M6" s="10">
        <v>6</v>
      </c>
      <c r="N6" s="9" t="s">
        <v>341</v>
      </c>
      <c r="O6" s="10">
        <v>8</v>
      </c>
      <c r="P6" s="10">
        <v>9</v>
      </c>
      <c r="Q6" s="10">
        <v>10</v>
      </c>
      <c r="R6" s="10">
        <v>11</v>
      </c>
      <c r="S6" s="10">
        <v>12</v>
      </c>
    </row>
    <row r="7" ht="14.25" spans="1:19">
      <c r="A7" s="58"/>
      <c r="B7" s="58"/>
      <c r="C7" s="58"/>
      <c r="D7" s="58"/>
      <c r="E7" s="58"/>
      <c r="F7" s="58"/>
      <c r="G7" s="58"/>
      <c r="H7" s="10"/>
      <c r="I7" s="10"/>
      <c r="J7" s="10"/>
      <c r="K7" s="10"/>
      <c r="L7" s="10"/>
      <c r="M7" s="10"/>
      <c r="N7" s="10" t="s">
        <v>342</v>
      </c>
      <c r="O7" s="10"/>
      <c r="P7" s="10"/>
      <c r="Q7" s="10"/>
      <c r="R7" s="10"/>
      <c r="S7" s="10"/>
    </row>
    <row r="8" ht="15" customHeight="1" spans="1:19">
      <c r="A8" s="36"/>
      <c r="B8" s="37"/>
      <c r="C8" s="37"/>
      <c r="D8" s="37"/>
      <c r="E8" s="37"/>
      <c r="F8" s="37"/>
      <c r="G8" s="37" t="s">
        <v>138</v>
      </c>
      <c r="H8" s="38">
        <f t="shared" ref="H8:S8" si="0">H9</f>
        <v>961.62</v>
      </c>
      <c r="I8" s="38">
        <f t="shared" si="0"/>
        <v>961.62</v>
      </c>
      <c r="J8" s="38">
        <f t="shared" si="0"/>
        <v>961.62</v>
      </c>
      <c r="K8" s="38">
        <f t="shared" si="0"/>
        <v>0</v>
      </c>
      <c r="L8" s="38">
        <f t="shared" si="0"/>
        <v>0</v>
      </c>
      <c r="M8" s="38">
        <f t="shared" si="0"/>
        <v>0</v>
      </c>
      <c r="N8" s="38">
        <f t="shared" si="0"/>
        <v>0</v>
      </c>
      <c r="O8" s="38">
        <f t="shared" si="0"/>
        <v>0</v>
      </c>
      <c r="P8" s="38">
        <f t="shared" si="0"/>
        <v>0</v>
      </c>
      <c r="Q8" s="38">
        <f t="shared" si="0"/>
        <v>0</v>
      </c>
      <c r="R8" s="38">
        <f t="shared" si="0"/>
        <v>0</v>
      </c>
      <c r="S8" s="38">
        <f t="shared" si="0"/>
        <v>0</v>
      </c>
    </row>
    <row r="9" ht="24" customHeight="1" spans="1:19">
      <c r="A9" s="39" t="s">
        <v>343</v>
      </c>
      <c r="B9" s="61"/>
      <c r="C9" s="40"/>
      <c r="D9" s="40"/>
      <c r="E9" s="61"/>
      <c r="F9" s="61"/>
      <c r="G9" s="61"/>
      <c r="H9" s="59">
        <f t="shared" ref="H9:S9" si="1">H10+H23</f>
        <v>961.62</v>
      </c>
      <c r="I9" s="59">
        <f t="shared" si="1"/>
        <v>961.62</v>
      </c>
      <c r="J9" s="59">
        <f t="shared" si="1"/>
        <v>961.62</v>
      </c>
      <c r="K9" s="59">
        <f t="shared" si="1"/>
        <v>0</v>
      </c>
      <c r="L9" s="59">
        <f t="shared" si="1"/>
        <v>0</v>
      </c>
      <c r="M9" s="59">
        <f t="shared" si="1"/>
        <v>0</v>
      </c>
      <c r="N9" s="59">
        <f t="shared" si="1"/>
        <v>0</v>
      </c>
      <c r="O9" s="59">
        <f t="shared" si="1"/>
        <v>0</v>
      </c>
      <c r="P9" s="59">
        <f t="shared" si="1"/>
        <v>0</v>
      </c>
      <c r="Q9" s="59">
        <f t="shared" si="1"/>
        <v>0</v>
      </c>
      <c r="R9" s="59">
        <f t="shared" si="1"/>
        <v>0</v>
      </c>
      <c r="S9" s="59">
        <f t="shared" si="1"/>
        <v>0</v>
      </c>
    </row>
    <row r="10" ht="24" customHeight="1" spans="1:19">
      <c r="A10" s="39"/>
      <c r="B10" s="61" t="s">
        <v>344</v>
      </c>
      <c r="C10" s="40"/>
      <c r="D10" s="40"/>
      <c r="E10" s="67"/>
      <c r="F10" s="67"/>
      <c r="G10" s="61"/>
      <c r="H10" s="59">
        <f t="shared" ref="H10:S10" si="2">SUM(H11:H22)</f>
        <v>900.51</v>
      </c>
      <c r="I10" s="59">
        <f t="shared" si="2"/>
        <v>900.51</v>
      </c>
      <c r="J10" s="59">
        <f t="shared" si="2"/>
        <v>900.51</v>
      </c>
      <c r="K10" s="59">
        <f t="shared" si="2"/>
        <v>0</v>
      </c>
      <c r="L10" s="59">
        <f t="shared" si="2"/>
        <v>0</v>
      </c>
      <c r="M10" s="59">
        <f t="shared" si="2"/>
        <v>0</v>
      </c>
      <c r="N10" s="59">
        <f t="shared" si="2"/>
        <v>0</v>
      </c>
      <c r="O10" s="59">
        <f t="shared" si="2"/>
        <v>0</v>
      </c>
      <c r="P10" s="59">
        <f t="shared" si="2"/>
        <v>0</v>
      </c>
      <c r="Q10" s="59">
        <f t="shared" si="2"/>
        <v>0</v>
      </c>
      <c r="R10" s="59">
        <f t="shared" si="2"/>
        <v>0</v>
      </c>
      <c r="S10" s="59">
        <f t="shared" si="2"/>
        <v>0</v>
      </c>
    </row>
    <row r="11" ht="24" customHeight="1" spans="1:19">
      <c r="A11" s="39"/>
      <c r="B11" s="61"/>
      <c r="C11" s="68">
        <v>2070101</v>
      </c>
      <c r="D11" s="69" t="s">
        <v>188</v>
      </c>
      <c r="E11" s="70">
        <v>30101</v>
      </c>
      <c r="F11" s="71"/>
      <c r="G11" s="40" t="s">
        <v>345</v>
      </c>
      <c r="H11" s="59">
        <f t="shared" ref="H11:H22" si="3">I11+M11+N11</f>
        <v>245.7</v>
      </c>
      <c r="I11" s="59">
        <f t="shared" ref="I11:I22" si="4">J11+K11+L11</f>
        <v>245.7</v>
      </c>
      <c r="J11" s="77">
        <v>245.7</v>
      </c>
      <c r="K11" s="77">
        <v>0</v>
      </c>
      <c r="L11" s="77">
        <v>0</v>
      </c>
      <c r="M11" s="77">
        <v>0</v>
      </c>
      <c r="N11" s="59">
        <f>O11+P11+Q11+R11+S11</f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</row>
    <row r="12" ht="24" customHeight="1" spans="1:19">
      <c r="A12" s="39"/>
      <c r="B12" s="61"/>
      <c r="C12" s="68">
        <v>2070101</v>
      </c>
      <c r="D12" s="69" t="s">
        <v>188</v>
      </c>
      <c r="E12" s="72">
        <v>30102</v>
      </c>
      <c r="F12" s="73"/>
      <c r="G12" s="40" t="s">
        <v>346</v>
      </c>
      <c r="H12" s="59">
        <f t="shared" si="3"/>
        <v>105.55</v>
      </c>
      <c r="I12" s="59">
        <f t="shared" si="4"/>
        <v>105.55</v>
      </c>
      <c r="J12" s="77">
        <v>105.55</v>
      </c>
      <c r="K12" s="77">
        <v>0</v>
      </c>
      <c r="L12" s="77">
        <v>0</v>
      </c>
      <c r="M12" s="77">
        <v>0</v>
      </c>
      <c r="N12" s="59"/>
      <c r="O12" s="77"/>
      <c r="P12" s="77"/>
      <c r="Q12" s="77"/>
      <c r="R12" s="77"/>
      <c r="S12" s="77"/>
    </row>
    <row r="13" ht="24" customHeight="1" spans="1:19">
      <c r="A13" s="39"/>
      <c r="B13" s="61"/>
      <c r="C13" s="68">
        <v>2070101</v>
      </c>
      <c r="D13" s="69" t="s">
        <v>188</v>
      </c>
      <c r="E13" s="72">
        <v>30103</v>
      </c>
      <c r="F13" s="73"/>
      <c r="G13" s="40" t="s">
        <v>347</v>
      </c>
      <c r="H13" s="59">
        <f t="shared" si="3"/>
        <v>23.27</v>
      </c>
      <c r="I13" s="59">
        <f t="shared" si="4"/>
        <v>23.27</v>
      </c>
      <c r="J13" s="77">
        <v>23.27</v>
      </c>
      <c r="K13" s="77">
        <v>0</v>
      </c>
      <c r="L13" s="77">
        <v>0</v>
      </c>
      <c r="M13" s="77">
        <v>0</v>
      </c>
      <c r="N13" s="59"/>
      <c r="O13" s="77"/>
      <c r="P13" s="77"/>
      <c r="Q13" s="77"/>
      <c r="R13" s="77"/>
      <c r="S13" s="77"/>
    </row>
    <row r="14" ht="24" customHeight="1" spans="1:19">
      <c r="A14" s="39"/>
      <c r="B14" s="61"/>
      <c r="C14" s="68">
        <v>2070101</v>
      </c>
      <c r="D14" s="69" t="s">
        <v>188</v>
      </c>
      <c r="E14" s="72">
        <v>30104</v>
      </c>
      <c r="F14" s="73"/>
      <c r="G14" s="40" t="s">
        <v>348</v>
      </c>
      <c r="H14" s="59">
        <f t="shared" si="3"/>
        <v>161.73</v>
      </c>
      <c r="I14" s="59">
        <f t="shared" si="4"/>
        <v>161.73</v>
      </c>
      <c r="J14" s="77">
        <v>161.73</v>
      </c>
      <c r="K14" s="77">
        <v>0</v>
      </c>
      <c r="L14" s="77">
        <v>0</v>
      </c>
      <c r="M14" s="77">
        <v>0</v>
      </c>
      <c r="N14" s="59"/>
      <c r="O14" s="77"/>
      <c r="P14" s="77"/>
      <c r="Q14" s="77"/>
      <c r="R14" s="77"/>
      <c r="S14" s="77"/>
    </row>
    <row r="15" ht="24" customHeight="1" spans="1:19">
      <c r="A15" s="39"/>
      <c r="B15" s="61"/>
      <c r="C15" s="68">
        <v>2070101</v>
      </c>
      <c r="D15" s="69" t="s">
        <v>188</v>
      </c>
      <c r="E15" s="72">
        <v>30108</v>
      </c>
      <c r="F15" s="73"/>
      <c r="G15" s="40" t="s">
        <v>349</v>
      </c>
      <c r="H15" s="59">
        <f t="shared" si="3"/>
        <v>68.34</v>
      </c>
      <c r="I15" s="59">
        <f t="shared" si="4"/>
        <v>68.34</v>
      </c>
      <c r="J15" s="77">
        <v>68.34</v>
      </c>
      <c r="K15" s="77">
        <v>0</v>
      </c>
      <c r="L15" s="77">
        <v>0</v>
      </c>
      <c r="M15" s="77">
        <v>0</v>
      </c>
      <c r="N15" s="59"/>
      <c r="O15" s="77"/>
      <c r="P15" s="77"/>
      <c r="Q15" s="77"/>
      <c r="R15" s="77"/>
      <c r="S15" s="77"/>
    </row>
    <row r="16" ht="24" customHeight="1" spans="1:19">
      <c r="A16" s="39"/>
      <c r="B16" s="61"/>
      <c r="C16" s="68">
        <v>2070101</v>
      </c>
      <c r="D16" s="69" t="s">
        <v>188</v>
      </c>
      <c r="E16" s="72">
        <v>30110</v>
      </c>
      <c r="F16" s="73"/>
      <c r="G16" s="40" t="s">
        <v>350</v>
      </c>
      <c r="H16" s="59">
        <f t="shared" si="3"/>
        <v>28.71</v>
      </c>
      <c r="I16" s="59">
        <f t="shared" si="4"/>
        <v>28.71</v>
      </c>
      <c r="J16" s="77">
        <v>28.71</v>
      </c>
      <c r="K16" s="77">
        <v>0</v>
      </c>
      <c r="L16" s="77">
        <v>0</v>
      </c>
      <c r="M16" s="77">
        <v>0</v>
      </c>
      <c r="N16" s="59"/>
      <c r="O16" s="77"/>
      <c r="P16" s="77"/>
      <c r="Q16" s="77"/>
      <c r="R16" s="77"/>
      <c r="S16" s="77"/>
    </row>
    <row r="17" ht="24" customHeight="1" spans="1:19">
      <c r="A17" s="39"/>
      <c r="B17" s="61"/>
      <c r="C17" s="68">
        <v>2070101</v>
      </c>
      <c r="D17" s="69" t="s">
        <v>188</v>
      </c>
      <c r="E17" s="72">
        <v>30112</v>
      </c>
      <c r="F17" s="73"/>
      <c r="G17" s="40" t="s">
        <v>351</v>
      </c>
      <c r="H17" s="59">
        <f t="shared" si="3"/>
        <v>1.71</v>
      </c>
      <c r="I17" s="59">
        <f t="shared" si="4"/>
        <v>1.71</v>
      </c>
      <c r="J17" s="77">
        <v>1.71</v>
      </c>
      <c r="K17" s="77">
        <v>0</v>
      </c>
      <c r="L17" s="77">
        <v>0</v>
      </c>
      <c r="M17" s="77">
        <v>0</v>
      </c>
      <c r="N17" s="59"/>
      <c r="O17" s="77"/>
      <c r="P17" s="77"/>
      <c r="Q17" s="77"/>
      <c r="R17" s="77"/>
      <c r="S17" s="77"/>
    </row>
    <row r="18" ht="24" customHeight="1" spans="1:19">
      <c r="A18" s="39"/>
      <c r="B18" s="61"/>
      <c r="C18" s="68">
        <v>2070101</v>
      </c>
      <c r="D18" s="69" t="s">
        <v>188</v>
      </c>
      <c r="E18" s="72">
        <v>30113</v>
      </c>
      <c r="F18" s="73"/>
      <c r="G18" s="40" t="s">
        <v>352</v>
      </c>
      <c r="H18" s="59">
        <f t="shared" si="3"/>
        <v>65.34</v>
      </c>
      <c r="I18" s="59">
        <f t="shared" si="4"/>
        <v>65.34</v>
      </c>
      <c r="J18" s="77">
        <v>65.34</v>
      </c>
      <c r="K18" s="77">
        <v>0</v>
      </c>
      <c r="L18" s="77">
        <v>0</v>
      </c>
      <c r="M18" s="77">
        <v>0</v>
      </c>
      <c r="N18" s="59"/>
      <c r="O18" s="77"/>
      <c r="P18" s="77"/>
      <c r="Q18" s="77"/>
      <c r="R18" s="77"/>
      <c r="S18" s="77"/>
    </row>
    <row r="19" ht="24" customHeight="1" spans="1:19">
      <c r="A19" s="39"/>
      <c r="B19" s="61"/>
      <c r="C19" s="68">
        <v>2070101</v>
      </c>
      <c r="D19" s="69" t="s">
        <v>188</v>
      </c>
      <c r="E19" s="72">
        <v>30199</v>
      </c>
      <c r="F19" s="73"/>
      <c r="G19" s="40" t="s">
        <v>353</v>
      </c>
      <c r="H19" s="59">
        <f t="shared" si="3"/>
        <v>93.94</v>
      </c>
      <c r="I19" s="59">
        <f t="shared" si="4"/>
        <v>93.94</v>
      </c>
      <c r="J19" s="77">
        <v>93.94</v>
      </c>
      <c r="K19" s="77">
        <v>0</v>
      </c>
      <c r="L19" s="77">
        <v>0</v>
      </c>
      <c r="M19" s="77">
        <v>0</v>
      </c>
      <c r="N19" s="59"/>
      <c r="O19" s="77"/>
      <c r="P19" s="77"/>
      <c r="Q19" s="77"/>
      <c r="R19" s="77"/>
      <c r="S19" s="77"/>
    </row>
    <row r="20" ht="24" customHeight="1" spans="1:19">
      <c r="A20" s="39"/>
      <c r="B20" s="61"/>
      <c r="C20" s="68">
        <v>2070101</v>
      </c>
      <c r="D20" s="69" t="s">
        <v>188</v>
      </c>
      <c r="E20" s="72">
        <v>30304</v>
      </c>
      <c r="F20" s="73"/>
      <c r="G20" s="40" t="s">
        <v>354</v>
      </c>
      <c r="H20" s="59">
        <f t="shared" si="3"/>
        <v>12.28</v>
      </c>
      <c r="I20" s="59">
        <f t="shared" si="4"/>
        <v>12.28</v>
      </c>
      <c r="J20" s="77">
        <v>12.28</v>
      </c>
      <c r="K20" s="77">
        <v>0</v>
      </c>
      <c r="L20" s="77">
        <v>0</v>
      </c>
      <c r="M20" s="77">
        <v>0</v>
      </c>
      <c r="N20" s="59"/>
      <c r="O20" s="77"/>
      <c r="P20" s="77"/>
      <c r="Q20" s="77"/>
      <c r="R20" s="77"/>
      <c r="S20" s="77"/>
    </row>
    <row r="21" ht="24" customHeight="1" spans="1:19">
      <c r="A21" s="39"/>
      <c r="B21" s="61"/>
      <c r="C21" s="68">
        <v>2070101</v>
      </c>
      <c r="D21" s="69" t="s">
        <v>188</v>
      </c>
      <c r="E21" s="72">
        <v>30302</v>
      </c>
      <c r="F21" s="73"/>
      <c r="G21" s="40" t="s">
        <v>355</v>
      </c>
      <c r="H21" s="59">
        <f t="shared" si="3"/>
        <v>89.7</v>
      </c>
      <c r="I21" s="59">
        <f t="shared" si="4"/>
        <v>89.7</v>
      </c>
      <c r="J21" s="77">
        <v>89.7</v>
      </c>
      <c r="K21" s="77">
        <v>0</v>
      </c>
      <c r="L21" s="77">
        <v>0</v>
      </c>
      <c r="M21" s="77">
        <v>0</v>
      </c>
      <c r="N21" s="59"/>
      <c r="O21" s="77"/>
      <c r="P21" s="77"/>
      <c r="Q21" s="77"/>
      <c r="R21" s="77"/>
      <c r="S21" s="77"/>
    </row>
    <row r="22" ht="24" customHeight="1" spans="1:19">
      <c r="A22" s="39"/>
      <c r="B22" s="61"/>
      <c r="C22" s="68">
        <v>2070101</v>
      </c>
      <c r="D22" s="69" t="s">
        <v>188</v>
      </c>
      <c r="E22" s="72">
        <v>30399</v>
      </c>
      <c r="F22" s="73"/>
      <c r="G22" s="40" t="s">
        <v>356</v>
      </c>
      <c r="H22" s="59">
        <f t="shared" si="3"/>
        <v>4.24</v>
      </c>
      <c r="I22" s="59">
        <f t="shared" si="4"/>
        <v>4.24</v>
      </c>
      <c r="J22" s="77">
        <v>4.24</v>
      </c>
      <c r="K22" s="77">
        <v>0</v>
      </c>
      <c r="L22" s="77">
        <v>0</v>
      </c>
      <c r="M22" s="77">
        <v>0</v>
      </c>
      <c r="N22" s="59">
        <f t="shared" ref="N22:N34" si="5">O22+P22+Q22+R22+S22</f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</row>
    <row r="23" ht="35.25" customHeight="1" spans="1:19">
      <c r="A23" s="39"/>
      <c r="B23" s="61" t="s">
        <v>357</v>
      </c>
      <c r="C23" s="40"/>
      <c r="D23" s="74"/>
      <c r="E23" s="72"/>
      <c r="F23" s="73"/>
      <c r="G23" s="40"/>
      <c r="H23" s="59">
        <f t="shared" ref="H23:S23" si="6">SUM(H24:H34)</f>
        <v>61.11</v>
      </c>
      <c r="I23" s="59">
        <f t="shared" si="6"/>
        <v>61.11</v>
      </c>
      <c r="J23" s="59">
        <f t="shared" si="6"/>
        <v>61.11</v>
      </c>
      <c r="K23" s="59">
        <f t="shared" si="6"/>
        <v>0</v>
      </c>
      <c r="L23" s="59">
        <f t="shared" si="6"/>
        <v>0</v>
      </c>
      <c r="M23" s="59">
        <f t="shared" si="6"/>
        <v>0</v>
      </c>
      <c r="N23" s="59">
        <f t="shared" si="6"/>
        <v>0</v>
      </c>
      <c r="O23" s="59">
        <f t="shared" si="6"/>
        <v>0</v>
      </c>
      <c r="P23" s="59">
        <f t="shared" si="6"/>
        <v>0</v>
      </c>
      <c r="Q23" s="59">
        <f t="shared" si="6"/>
        <v>0</v>
      </c>
      <c r="R23" s="59">
        <f t="shared" si="6"/>
        <v>0</v>
      </c>
      <c r="S23" s="59">
        <f t="shared" si="6"/>
        <v>0</v>
      </c>
    </row>
    <row r="24" ht="24" customHeight="1" spans="1:19">
      <c r="A24" s="39"/>
      <c r="B24" s="61"/>
      <c r="C24" s="68">
        <v>2070101</v>
      </c>
      <c r="D24" s="69" t="s">
        <v>188</v>
      </c>
      <c r="E24" s="72">
        <v>30201</v>
      </c>
      <c r="F24" s="73"/>
      <c r="G24" s="40" t="s">
        <v>358</v>
      </c>
      <c r="H24" s="59">
        <f t="shared" ref="H24:H34" si="7">I24+M24+N24</f>
        <v>17.83</v>
      </c>
      <c r="I24" s="59">
        <f t="shared" ref="I24:I34" si="8">J24+K24+L24</f>
        <v>17.83</v>
      </c>
      <c r="J24" s="77">
        <v>17.83</v>
      </c>
      <c r="K24" s="77">
        <v>0</v>
      </c>
      <c r="L24" s="77">
        <v>0</v>
      </c>
      <c r="M24" s="77">
        <v>0</v>
      </c>
      <c r="N24" s="59">
        <f t="shared" si="5"/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</row>
    <row r="25" ht="24" customHeight="1" spans="1:19">
      <c r="A25" s="39"/>
      <c r="B25" s="61"/>
      <c r="C25" s="68">
        <v>2070101</v>
      </c>
      <c r="D25" s="69" t="s">
        <v>188</v>
      </c>
      <c r="E25" s="72">
        <v>30205</v>
      </c>
      <c r="F25" s="73"/>
      <c r="G25" s="40" t="s">
        <v>359</v>
      </c>
      <c r="H25" s="59">
        <f t="shared" si="7"/>
        <v>0.63</v>
      </c>
      <c r="I25" s="59">
        <f t="shared" si="8"/>
        <v>0.63</v>
      </c>
      <c r="J25" s="77">
        <v>0.63</v>
      </c>
      <c r="K25" s="77">
        <v>0</v>
      </c>
      <c r="L25" s="77">
        <v>0</v>
      </c>
      <c r="M25" s="77">
        <v>0</v>
      </c>
      <c r="N25" s="59">
        <f t="shared" si="5"/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ht="24" customHeight="1" spans="1:19">
      <c r="A26" s="39"/>
      <c r="B26" s="61"/>
      <c r="C26" s="68">
        <v>2070101</v>
      </c>
      <c r="D26" s="69" t="s">
        <v>188</v>
      </c>
      <c r="E26" s="72">
        <v>30206</v>
      </c>
      <c r="F26" s="73"/>
      <c r="G26" s="40" t="s">
        <v>360</v>
      </c>
      <c r="H26" s="59">
        <f t="shared" si="7"/>
        <v>1.01</v>
      </c>
      <c r="I26" s="59">
        <f t="shared" si="8"/>
        <v>1.01</v>
      </c>
      <c r="J26" s="77">
        <v>1.01</v>
      </c>
      <c r="K26" s="77">
        <v>0</v>
      </c>
      <c r="L26" s="77">
        <v>0</v>
      </c>
      <c r="M26" s="77">
        <v>0</v>
      </c>
      <c r="N26" s="59">
        <f t="shared" si="5"/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</row>
    <row r="27" ht="24" customHeight="1" spans="1:19">
      <c r="A27" s="39"/>
      <c r="B27" s="61"/>
      <c r="C27" s="68">
        <v>2070101</v>
      </c>
      <c r="D27" s="69" t="s">
        <v>188</v>
      </c>
      <c r="E27" s="72">
        <v>30211</v>
      </c>
      <c r="F27" s="73"/>
      <c r="G27" s="40" t="s">
        <v>361</v>
      </c>
      <c r="H27" s="59">
        <f t="shared" si="7"/>
        <v>10</v>
      </c>
      <c r="I27" s="59">
        <f t="shared" si="8"/>
        <v>10</v>
      </c>
      <c r="J27" s="77">
        <v>10</v>
      </c>
      <c r="K27" s="77">
        <v>0</v>
      </c>
      <c r="L27" s="77">
        <v>0</v>
      </c>
      <c r="M27" s="77">
        <v>0</v>
      </c>
      <c r="N27" s="59">
        <f t="shared" si="5"/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</row>
    <row r="28" ht="24" customHeight="1" spans="1:19">
      <c r="A28" s="39"/>
      <c r="B28" s="61"/>
      <c r="C28" s="68">
        <v>2070101</v>
      </c>
      <c r="D28" s="69" t="s">
        <v>188</v>
      </c>
      <c r="E28" s="72">
        <v>30228</v>
      </c>
      <c r="F28" s="73"/>
      <c r="G28" s="40" t="s">
        <v>362</v>
      </c>
      <c r="H28" s="59">
        <f t="shared" si="7"/>
        <v>18.87</v>
      </c>
      <c r="I28" s="59">
        <f t="shared" si="8"/>
        <v>18.87</v>
      </c>
      <c r="J28" s="77">
        <v>18.87</v>
      </c>
      <c r="K28" s="77">
        <v>0</v>
      </c>
      <c r="L28" s="77">
        <v>0</v>
      </c>
      <c r="M28" s="77">
        <v>0</v>
      </c>
      <c r="N28" s="59">
        <f t="shared" si="5"/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</row>
    <row r="29" ht="24" customHeight="1" spans="1:19">
      <c r="A29" s="39"/>
      <c r="B29" s="61"/>
      <c r="C29" s="68">
        <v>2070101</v>
      </c>
      <c r="D29" s="69" t="s">
        <v>188</v>
      </c>
      <c r="E29" s="72">
        <v>30215</v>
      </c>
      <c r="F29" s="73"/>
      <c r="G29" s="40" t="s">
        <v>363</v>
      </c>
      <c r="H29" s="59">
        <f t="shared" si="7"/>
        <v>0.71</v>
      </c>
      <c r="I29" s="59">
        <f t="shared" si="8"/>
        <v>0.71</v>
      </c>
      <c r="J29" s="77">
        <v>0.71</v>
      </c>
      <c r="K29" s="77">
        <v>0</v>
      </c>
      <c r="L29" s="77">
        <v>0</v>
      </c>
      <c r="M29" s="77">
        <v>0</v>
      </c>
      <c r="N29" s="59">
        <f t="shared" si="5"/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</row>
    <row r="30" ht="24" customHeight="1" spans="1:19">
      <c r="A30" s="39"/>
      <c r="B30" s="61"/>
      <c r="C30" s="68">
        <v>2070101</v>
      </c>
      <c r="D30" s="69" t="s">
        <v>188</v>
      </c>
      <c r="E30" s="72">
        <v>30216</v>
      </c>
      <c r="F30" s="73"/>
      <c r="G30" s="40" t="s">
        <v>364</v>
      </c>
      <c r="H30" s="59">
        <f t="shared" si="7"/>
        <v>1.5</v>
      </c>
      <c r="I30" s="59">
        <f t="shared" si="8"/>
        <v>1.5</v>
      </c>
      <c r="J30" s="77">
        <v>1.5</v>
      </c>
      <c r="K30" s="77">
        <v>0</v>
      </c>
      <c r="L30" s="77">
        <v>0</v>
      </c>
      <c r="M30" s="77">
        <v>0</v>
      </c>
      <c r="N30" s="59">
        <f t="shared" si="5"/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</row>
    <row r="31" ht="24" customHeight="1" spans="1:19">
      <c r="A31" s="39"/>
      <c r="B31" s="61"/>
      <c r="C31" s="68">
        <v>2070101</v>
      </c>
      <c r="D31" s="69" t="s">
        <v>188</v>
      </c>
      <c r="E31" s="72">
        <v>30217</v>
      </c>
      <c r="F31" s="73"/>
      <c r="G31" s="40" t="s">
        <v>365</v>
      </c>
      <c r="H31" s="59">
        <f t="shared" si="7"/>
        <v>3.06</v>
      </c>
      <c r="I31" s="59">
        <f t="shared" si="8"/>
        <v>3.06</v>
      </c>
      <c r="J31" s="77">
        <v>3.06</v>
      </c>
      <c r="K31" s="77">
        <v>0</v>
      </c>
      <c r="L31" s="77">
        <v>0</v>
      </c>
      <c r="M31" s="77">
        <v>0</v>
      </c>
      <c r="N31" s="59">
        <f t="shared" si="5"/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</row>
    <row r="32" ht="24" customHeight="1" spans="1:19">
      <c r="A32" s="39"/>
      <c r="B32" s="61"/>
      <c r="C32" s="68">
        <v>2070101</v>
      </c>
      <c r="D32" s="69" t="s">
        <v>188</v>
      </c>
      <c r="E32" s="72">
        <v>30231</v>
      </c>
      <c r="F32" s="73"/>
      <c r="G32" s="40" t="s">
        <v>366</v>
      </c>
      <c r="H32" s="59">
        <f t="shared" si="7"/>
        <v>5</v>
      </c>
      <c r="I32" s="59">
        <f t="shared" si="8"/>
        <v>5</v>
      </c>
      <c r="J32" s="77">
        <v>5</v>
      </c>
      <c r="K32" s="77">
        <v>0</v>
      </c>
      <c r="L32" s="77">
        <v>0</v>
      </c>
      <c r="M32" s="77">
        <v>0</v>
      </c>
      <c r="N32" s="59">
        <f t="shared" si="5"/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</row>
    <row r="33" ht="24" customHeight="1" spans="1:19">
      <c r="A33" s="39"/>
      <c r="B33" s="61"/>
      <c r="C33" s="68">
        <v>2070101</v>
      </c>
      <c r="D33" s="69" t="s">
        <v>188</v>
      </c>
      <c r="E33" s="72">
        <v>30239</v>
      </c>
      <c r="F33" s="73"/>
      <c r="G33" s="40" t="s">
        <v>367</v>
      </c>
      <c r="H33" s="59">
        <f t="shared" si="7"/>
        <v>2</v>
      </c>
      <c r="I33" s="59">
        <f t="shared" si="8"/>
        <v>2</v>
      </c>
      <c r="J33" s="77">
        <v>2</v>
      </c>
      <c r="K33" s="77">
        <v>0</v>
      </c>
      <c r="L33" s="77">
        <v>0</v>
      </c>
      <c r="M33" s="77">
        <v>0</v>
      </c>
      <c r="N33" s="59">
        <f t="shared" si="5"/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</row>
    <row r="34" ht="24" customHeight="1" spans="1:19">
      <c r="A34" s="39"/>
      <c r="B34" s="61"/>
      <c r="C34" s="68">
        <v>2070101</v>
      </c>
      <c r="D34" s="69" t="s">
        <v>188</v>
      </c>
      <c r="E34" s="72">
        <v>31002</v>
      </c>
      <c r="F34" s="73"/>
      <c r="G34" s="40" t="s">
        <v>368</v>
      </c>
      <c r="H34" s="59">
        <f t="shared" si="7"/>
        <v>0.5</v>
      </c>
      <c r="I34" s="59">
        <f t="shared" si="8"/>
        <v>0.5</v>
      </c>
      <c r="J34" s="77">
        <v>0.5</v>
      </c>
      <c r="K34" s="77">
        <v>0</v>
      </c>
      <c r="L34" s="77">
        <v>0</v>
      </c>
      <c r="M34" s="77">
        <v>0</v>
      </c>
      <c r="N34" s="59">
        <f t="shared" si="5"/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</row>
    <row r="35" customFormat="1"/>
    <row r="36" customFormat="1" ht="51" customHeight="1" spans="1:3">
      <c r="A36" s="75" t="s">
        <v>369</v>
      </c>
      <c r="B36" s="75"/>
      <c r="C36" s="75"/>
    </row>
  </sheetData>
  <mergeCells count="53">
    <mergeCell ref="A1:S1"/>
    <mergeCell ref="A2:S2"/>
    <mergeCell ref="A3:M3"/>
    <mergeCell ref="N3:S3"/>
    <mergeCell ref="C4:D4"/>
    <mergeCell ref="E4:G4"/>
    <mergeCell ref="I4:L4"/>
    <mergeCell ref="N4:S4"/>
    <mergeCell ref="E5:F5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36:C36"/>
    <mergeCell ref="A4:A5"/>
    <mergeCell ref="B4:B5"/>
    <mergeCell ref="H4:H5"/>
    <mergeCell ref="H6:H7"/>
    <mergeCell ref="I6:I7"/>
    <mergeCell ref="J6:J7"/>
    <mergeCell ref="K6:K7"/>
    <mergeCell ref="L6:L7"/>
    <mergeCell ref="M4:M5"/>
    <mergeCell ref="M6:M7"/>
    <mergeCell ref="O6:O7"/>
    <mergeCell ref="P6:P7"/>
    <mergeCell ref="Q6:Q7"/>
    <mergeCell ref="R6:R7"/>
    <mergeCell ref="S6:S7"/>
    <mergeCell ref="A6:G7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R82"/>
  <sheetViews>
    <sheetView workbookViewId="0">
      <selection activeCell="B4" sqref="B$1:F$1048576"/>
    </sheetView>
  </sheetViews>
  <sheetFormatPr defaultColWidth="9" defaultRowHeight="13.5"/>
  <cols>
    <col min="1" max="1" width="20.5" customWidth="1"/>
    <col min="2" max="2" width="16.25" customWidth="1"/>
    <col min="4" max="4" width="24.25" customWidth="1"/>
  </cols>
  <sheetData>
    <row r="1" customHeight="1" spans="1:18">
      <c r="A1" s="47" t="s">
        <v>370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ht="15" customHeight="1" spans="1:18">
      <c r="A2" s="48" t="s">
        <v>371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ht="15" customHeight="1" spans="1:18">
      <c r="A3" s="49" t="s">
        <v>80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64" t="s">
        <v>81</v>
      </c>
      <c r="N3" s="64"/>
      <c r="O3" s="64"/>
      <c r="P3" s="64"/>
      <c r="Q3" s="64"/>
      <c r="R3" s="64"/>
    </row>
    <row r="4" ht="15" customHeight="1" spans="1:18">
      <c r="A4" s="50" t="s">
        <v>135</v>
      </c>
      <c r="B4" s="51" t="s">
        <v>338</v>
      </c>
      <c r="C4" s="34" t="s">
        <v>216</v>
      </c>
      <c r="D4" s="34"/>
      <c r="E4" s="52" t="s">
        <v>339</v>
      </c>
      <c r="F4" s="52"/>
      <c r="G4" s="4" t="s">
        <v>310</v>
      </c>
      <c r="H4" s="5" t="s">
        <v>139</v>
      </c>
      <c r="I4" s="5"/>
      <c r="J4" s="5"/>
      <c r="K4" s="5"/>
      <c r="L4" s="5" t="s">
        <v>140</v>
      </c>
      <c r="M4" s="5" t="s">
        <v>141</v>
      </c>
      <c r="N4" s="5"/>
      <c r="O4" s="5"/>
      <c r="P4" s="5"/>
      <c r="Q4" s="5"/>
      <c r="R4" s="5"/>
    </row>
    <row r="5" ht="23.25" spans="1:18">
      <c r="A5" s="50"/>
      <c r="B5" s="51"/>
      <c r="C5" s="53" t="s">
        <v>172</v>
      </c>
      <c r="D5" s="53" t="s">
        <v>173</v>
      </c>
      <c r="E5" s="53" t="s">
        <v>172</v>
      </c>
      <c r="F5" s="53" t="s">
        <v>173</v>
      </c>
      <c r="G5" s="4"/>
      <c r="H5" s="54" t="s">
        <v>142</v>
      </c>
      <c r="I5" s="5" t="s">
        <v>169</v>
      </c>
      <c r="J5" s="5" t="s">
        <v>170</v>
      </c>
      <c r="K5" s="5" t="s">
        <v>171</v>
      </c>
      <c r="L5" s="5"/>
      <c r="M5" s="5" t="s">
        <v>142</v>
      </c>
      <c r="N5" s="5" t="s">
        <v>146</v>
      </c>
      <c r="O5" s="5" t="s">
        <v>147</v>
      </c>
      <c r="P5" s="5" t="s">
        <v>148</v>
      </c>
      <c r="Q5" s="5" t="s">
        <v>149</v>
      </c>
      <c r="R5" s="5" t="s">
        <v>150</v>
      </c>
    </row>
    <row r="6" ht="24" customHeight="1" spans="1:18">
      <c r="A6" s="55" t="s">
        <v>152</v>
      </c>
      <c r="B6" s="55"/>
      <c r="C6" s="55"/>
      <c r="D6" s="55"/>
      <c r="E6" s="55"/>
      <c r="F6" s="55"/>
      <c r="G6" s="56" t="s">
        <v>340</v>
      </c>
      <c r="H6" s="57" t="s">
        <v>326</v>
      </c>
      <c r="I6" s="57">
        <v>3</v>
      </c>
      <c r="J6" s="57">
        <v>4</v>
      </c>
      <c r="K6" s="57">
        <v>5</v>
      </c>
      <c r="L6" s="37">
        <v>6</v>
      </c>
      <c r="M6" s="10" t="s">
        <v>372</v>
      </c>
      <c r="N6" s="37">
        <v>8</v>
      </c>
      <c r="O6" s="37">
        <v>9</v>
      </c>
      <c r="P6" s="37">
        <v>10</v>
      </c>
      <c r="Q6" s="37">
        <v>11</v>
      </c>
      <c r="R6" s="37">
        <v>12</v>
      </c>
    </row>
    <row r="7" ht="14.25" spans="1:18">
      <c r="A7" s="58"/>
      <c r="B7" s="10"/>
      <c r="C7" s="10"/>
      <c r="D7" s="10"/>
      <c r="E7" s="10"/>
      <c r="F7" s="10" t="s">
        <v>138</v>
      </c>
      <c r="G7" s="59">
        <f t="shared" ref="G7:R7" si="0">G8</f>
        <v>1453.5</v>
      </c>
      <c r="H7" s="59">
        <f t="shared" si="0"/>
        <v>1453.5</v>
      </c>
      <c r="I7" s="59">
        <f t="shared" si="0"/>
        <v>1453.5</v>
      </c>
      <c r="J7" s="59">
        <f t="shared" si="0"/>
        <v>0</v>
      </c>
      <c r="K7" s="59">
        <f t="shared" si="0"/>
        <v>0</v>
      </c>
      <c r="L7" s="59">
        <f t="shared" si="0"/>
        <v>0</v>
      </c>
      <c r="M7" s="59">
        <f t="shared" si="0"/>
        <v>0</v>
      </c>
      <c r="N7" s="59">
        <f t="shared" si="0"/>
        <v>0</v>
      </c>
      <c r="O7" s="59">
        <f t="shared" si="0"/>
        <v>0</v>
      </c>
      <c r="P7" s="59">
        <f t="shared" si="0"/>
        <v>0</v>
      </c>
      <c r="Q7" s="59">
        <f t="shared" si="0"/>
        <v>0</v>
      </c>
      <c r="R7" s="59">
        <f t="shared" si="0"/>
        <v>0</v>
      </c>
    </row>
    <row r="8" ht="23.25" spans="1:18">
      <c r="A8" s="39" t="s">
        <v>343</v>
      </c>
      <c r="B8" s="40"/>
      <c r="C8" s="40"/>
      <c r="D8" s="40"/>
      <c r="E8" s="40"/>
      <c r="F8" s="40"/>
      <c r="G8" s="38">
        <f t="shared" ref="G8:R8" si="1">G9+G11+G13+G15+G17+G19+G21+G23+G25+G27+G29+G31+G33+G35+G37+G39+G41+G43+G45+G47+G49+G51+G53+G55+G57+G59+G61+G63+G65+G67+G69+G71+G73+G75+G77+G79</f>
        <v>1453.5</v>
      </c>
      <c r="H8" s="38">
        <f t="shared" si="1"/>
        <v>1453.5</v>
      </c>
      <c r="I8" s="38">
        <f t="shared" si="1"/>
        <v>1453.5</v>
      </c>
      <c r="J8" s="38">
        <f t="shared" si="1"/>
        <v>0</v>
      </c>
      <c r="K8" s="38">
        <f t="shared" si="1"/>
        <v>0</v>
      </c>
      <c r="L8" s="38">
        <f t="shared" si="1"/>
        <v>0</v>
      </c>
      <c r="M8" s="38">
        <f t="shared" si="1"/>
        <v>0</v>
      </c>
      <c r="N8" s="38">
        <f t="shared" si="1"/>
        <v>0</v>
      </c>
      <c r="O8" s="38">
        <f t="shared" si="1"/>
        <v>0</v>
      </c>
      <c r="P8" s="38">
        <f t="shared" si="1"/>
        <v>0</v>
      </c>
      <c r="Q8" s="38">
        <f t="shared" si="1"/>
        <v>0</v>
      </c>
      <c r="R8" s="38">
        <f t="shared" si="1"/>
        <v>0</v>
      </c>
    </row>
    <row r="9" ht="68.25" spans="1:18">
      <c r="A9" s="60"/>
      <c r="B9" s="61" t="s">
        <v>373</v>
      </c>
      <c r="C9" s="61"/>
      <c r="D9" s="61"/>
      <c r="E9" s="61"/>
      <c r="F9" s="61"/>
      <c r="G9" s="38">
        <f t="shared" ref="G9:R9" si="2">G10</f>
        <v>6.44</v>
      </c>
      <c r="H9" s="38">
        <f t="shared" si="2"/>
        <v>6.44</v>
      </c>
      <c r="I9" s="38">
        <f t="shared" si="2"/>
        <v>6.44</v>
      </c>
      <c r="J9" s="38">
        <f t="shared" si="2"/>
        <v>0</v>
      </c>
      <c r="K9" s="38">
        <f t="shared" si="2"/>
        <v>0</v>
      </c>
      <c r="L9" s="38">
        <f t="shared" si="2"/>
        <v>0</v>
      </c>
      <c r="M9" s="38">
        <f t="shared" si="2"/>
        <v>0</v>
      </c>
      <c r="N9" s="38">
        <f t="shared" si="2"/>
        <v>0</v>
      </c>
      <c r="O9" s="38">
        <f t="shared" si="2"/>
        <v>0</v>
      </c>
      <c r="P9" s="38">
        <f t="shared" si="2"/>
        <v>0</v>
      </c>
      <c r="Q9" s="38">
        <f t="shared" si="2"/>
        <v>0</v>
      </c>
      <c r="R9" s="38">
        <f t="shared" si="2"/>
        <v>0</v>
      </c>
    </row>
    <row r="10" ht="23.25" spans="1:18">
      <c r="A10" s="39"/>
      <c r="B10" s="40"/>
      <c r="C10" s="61">
        <v>2070104</v>
      </c>
      <c r="D10" s="40" t="s">
        <v>189</v>
      </c>
      <c r="E10" s="61">
        <v>30299</v>
      </c>
      <c r="F10" s="40" t="s">
        <v>374</v>
      </c>
      <c r="G10" s="38">
        <f t="shared" ref="G10:G14" si="3">H10+L10+M10</f>
        <v>6.44</v>
      </c>
      <c r="H10" s="38">
        <f t="shared" ref="H10:H14" si="4">I10+J10+K10</f>
        <v>6.44</v>
      </c>
      <c r="I10" s="41">
        <v>6.44</v>
      </c>
      <c r="J10" s="41">
        <v>0</v>
      </c>
      <c r="K10" s="41">
        <v>0</v>
      </c>
      <c r="L10" s="41">
        <v>0</v>
      </c>
      <c r="M10" s="38">
        <f t="shared" ref="M10:M14" si="5">N10+O10+P10+Q10+R10</f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</row>
    <row r="11" ht="57" spans="1:18">
      <c r="A11" s="39"/>
      <c r="B11" s="40" t="s">
        <v>375</v>
      </c>
      <c r="C11" s="61"/>
      <c r="D11" s="40"/>
      <c r="E11" s="61"/>
      <c r="F11" s="40"/>
      <c r="G11" s="38">
        <f t="shared" ref="G11:R11" si="6">G12</f>
        <v>63.85</v>
      </c>
      <c r="H11" s="38">
        <f t="shared" si="6"/>
        <v>63.85</v>
      </c>
      <c r="I11" s="38">
        <f t="shared" si="6"/>
        <v>63.85</v>
      </c>
      <c r="J11" s="38">
        <f t="shared" si="6"/>
        <v>0</v>
      </c>
      <c r="K11" s="38">
        <f t="shared" si="6"/>
        <v>0</v>
      </c>
      <c r="L11" s="38">
        <f t="shared" si="6"/>
        <v>0</v>
      </c>
      <c r="M11" s="38">
        <f t="shared" si="6"/>
        <v>0</v>
      </c>
      <c r="N11" s="38">
        <f t="shared" si="6"/>
        <v>0</v>
      </c>
      <c r="O11" s="38">
        <f t="shared" si="6"/>
        <v>0</v>
      </c>
      <c r="P11" s="38">
        <f t="shared" si="6"/>
        <v>0</v>
      </c>
      <c r="Q11" s="38">
        <f t="shared" si="6"/>
        <v>0</v>
      </c>
      <c r="R11" s="38">
        <f t="shared" si="6"/>
        <v>0</v>
      </c>
    </row>
    <row r="12" ht="23.25" spans="1:18">
      <c r="A12" s="39"/>
      <c r="B12" s="40"/>
      <c r="C12" s="61">
        <v>2070104</v>
      </c>
      <c r="D12" s="40" t="s">
        <v>189</v>
      </c>
      <c r="E12" s="61">
        <v>30299</v>
      </c>
      <c r="F12" s="40" t="s">
        <v>374</v>
      </c>
      <c r="G12" s="38">
        <f t="shared" si="3"/>
        <v>63.85</v>
      </c>
      <c r="H12" s="38">
        <f t="shared" si="4"/>
        <v>63.85</v>
      </c>
      <c r="I12" s="41">
        <v>63.85</v>
      </c>
      <c r="J12" s="41">
        <v>0</v>
      </c>
      <c r="K12" s="41">
        <v>0</v>
      </c>
      <c r="L12" s="41">
        <v>0</v>
      </c>
      <c r="M12" s="38">
        <f t="shared" si="5"/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</row>
    <row r="13" ht="45.75" spans="1:18">
      <c r="A13" s="39"/>
      <c r="B13" s="40" t="s">
        <v>376</v>
      </c>
      <c r="C13" s="61"/>
      <c r="D13" s="40"/>
      <c r="E13" s="61"/>
      <c r="F13" s="40"/>
      <c r="G13" s="38">
        <f t="shared" ref="G13:R13" si="7">G14</f>
        <v>50</v>
      </c>
      <c r="H13" s="38">
        <f t="shared" si="7"/>
        <v>50</v>
      </c>
      <c r="I13" s="38">
        <f t="shared" si="7"/>
        <v>50</v>
      </c>
      <c r="J13" s="38">
        <f t="shared" si="7"/>
        <v>0</v>
      </c>
      <c r="K13" s="38">
        <f t="shared" si="7"/>
        <v>0</v>
      </c>
      <c r="L13" s="38">
        <f t="shared" si="7"/>
        <v>0</v>
      </c>
      <c r="M13" s="38">
        <f t="shared" si="7"/>
        <v>0</v>
      </c>
      <c r="N13" s="38">
        <f t="shared" si="7"/>
        <v>0</v>
      </c>
      <c r="O13" s="38">
        <f t="shared" si="7"/>
        <v>0</v>
      </c>
      <c r="P13" s="38">
        <f t="shared" si="7"/>
        <v>0</v>
      </c>
      <c r="Q13" s="38">
        <f t="shared" si="7"/>
        <v>0</v>
      </c>
      <c r="R13" s="38">
        <f t="shared" si="7"/>
        <v>0</v>
      </c>
    </row>
    <row r="14" ht="23.25" spans="1:18">
      <c r="A14" s="39"/>
      <c r="B14" s="40"/>
      <c r="C14" s="61">
        <v>2070104</v>
      </c>
      <c r="D14" s="40" t="s">
        <v>189</v>
      </c>
      <c r="E14" s="61">
        <v>30299</v>
      </c>
      <c r="F14" s="40" t="s">
        <v>374</v>
      </c>
      <c r="G14" s="38">
        <f t="shared" si="3"/>
        <v>50</v>
      </c>
      <c r="H14" s="38">
        <f t="shared" si="4"/>
        <v>50</v>
      </c>
      <c r="I14" s="41">
        <v>50</v>
      </c>
      <c r="J14" s="41">
        <v>0</v>
      </c>
      <c r="K14" s="41">
        <v>0</v>
      </c>
      <c r="L14" s="41">
        <v>0</v>
      </c>
      <c r="M14" s="38">
        <f t="shared" si="5"/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</row>
    <row r="15" ht="23.25" spans="1:18">
      <c r="A15" s="39"/>
      <c r="B15" s="40" t="s">
        <v>377</v>
      </c>
      <c r="C15" s="61"/>
      <c r="D15" s="40"/>
      <c r="E15" s="61"/>
      <c r="F15" s="40"/>
      <c r="G15" s="38">
        <f t="shared" ref="G15:R15" si="8">G16</f>
        <v>4</v>
      </c>
      <c r="H15" s="38">
        <f t="shared" si="8"/>
        <v>4</v>
      </c>
      <c r="I15" s="38">
        <f t="shared" si="8"/>
        <v>4</v>
      </c>
      <c r="J15" s="38">
        <f t="shared" si="8"/>
        <v>0</v>
      </c>
      <c r="K15" s="38">
        <f t="shared" si="8"/>
        <v>0</v>
      </c>
      <c r="L15" s="38">
        <f t="shared" si="8"/>
        <v>0</v>
      </c>
      <c r="M15" s="38">
        <f t="shared" si="8"/>
        <v>0</v>
      </c>
      <c r="N15" s="38">
        <f t="shared" si="8"/>
        <v>0</v>
      </c>
      <c r="O15" s="38">
        <f t="shared" si="8"/>
        <v>0</v>
      </c>
      <c r="P15" s="38">
        <f t="shared" si="8"/>
        <v>0</v>
      </c>
      <c r="Q15" s="38">
        <f t="shared" si="8"/>
        <v>0</v>
      </c>
      <c r="R15" s="38">
        <f t="shared" si="8"/>
        <v>0</v>
      </c>
    </row>
    <row r="16" ht="14.25" spans="1:18">
      <c r="A16" s="39"/>
      <c r="B16" s="40"/>
      <c r="C16" s="61">
        <v>2070104</v>
      </c>
      <c r="D16" s="40" t="s">
        <v>189</v>
      </c>
      <c r="E16" s="61">
        <v>30201</v>
      </c>
      <c r="F16" s="40" t="s">
        <v>358</v>
      </c>
      <c r="G16" s="38">
        <f t="shared" ref="G16:G20" si="9">H16+L16+M16</f>
        <v>4</v>
      </c>
      <c r="H16" s="38">
        <f>I16+J16+K16</f>
        <v>4</v>
      </c>
      <c r="I16" s="41">
        <v>4</v>
      </c>
      <c r="J16" s="41"/>
      <c r="K16" s="41"/>
      <c r="L16" s="41"/>
      <c r="M16" s="38"/>
      <c r="N16" s="41"/>
      <c r="O16" s="41"/>
      <c r="P16" s="41"/>
      <c r="Q16" s="41"/>
      <c r="R16" s="41"/>
    </row>
    <row r="17" ht="23.25" spans="1:18">
      <c r="A17" s="39"/>
      <c r="B17" s="40" t="s">
        <v>378</v>
      </c>
      <c r="C17" s="61"/>
      <c r="D17" s="40"/>
      <c r="E17" s="61"/>
      <c r="F17" s="40"/>
      <c r="G17" s="38">
        <f t="shared" ref="G17:R17" si="10">G18</f>
        <v>4</v>
      </c>
      <c r="H17" s="38">
        <f t="shared" si="10"/>
        <v>4</v>
      </c>
      <c r="I17" s="38">
        <f t="shared" si="10"/>
        <v>4</v>
      </c>
      <c r="J17" s="38">
        <f t="shared" si="10"/>
        <v>0</v>
      </c>
      <c r="K17" s="38">
        <f t="shared" si="10"/>
        <v>0</v>
      </c>
      <c r="L17" s="38">
        <f t="shared" si="10"/>
        <v>0</v>
      </c>
      <c r="M17" s="38">
        <f t="shared" si="10"/>
        <v>0</v>
      </c>
      <c r="N17" s="38">
        <f t="shared" si="10"/>
        <v>0</v>
      </c>
      <c r="O17" s="38">
        <f t="shared" si="10"/>
        <v>0</v>
      </c>
      <c r="P17" s="38">
        <f t="shared" si="10"/>
        <v>0</v>
      </c>
      <c r="Q17" s="38">
        <f t="shared" si="10"/>
        <v>0</v>
      </c>
      <c r="R17" s="38">
        <f t="shared" si="10"/>
        <v>0</v>
      </c>
    </row>
    <row r="18" ht="14.25" spans="1:18">
      <c r="A18" s="39"/>
      <c r="B18" s="40"/>
      <c r="C18" s="61">
        <v>2070105</v>
      </c>
      <c r="D18" s="40" t="s">
        <v>190</v>
      </c>
      <c r="E18" s="61"/>
      <c r="F18" s="40"/>
      <c r="G18" s="38">
        <f t="shared" si="9"/>
        <v>4</v>
      </c>
      <c r="H18" s="38">
        <f>I18+M18+N18</f>
        <v>4</v>
      </c>
      <c r="I18" s="41">
        <v>4</v>
      </c>
      <c r="J18" s="41"/>
      <c r="K18" s="41"/>
      <c r="L18" s="41"/>
      <c r="M18" s="38"/>
      <c r="N18" s="41"/>
      <c r="O18" s="41"/>
      <c r="P18" s="41"/>
      <c r="Q18" s="41"/>
      <c r="R18" s="41"/>
    </row>
    <row r="19" ht="45.75" spans="1:18">
      <c r="A19" s="39"/>
      <c r="B19" s="40" t="s">
        <v>376</v>
      </c>
      <c r="C19" s="61"/>
      <c r="D19" s="40"/>
      <c r="E19" s="61"/>
      <c r="F19" s="40"/>
      <c r="G19" s="38">
        <f t="shared" ref="G19:R19" si="11">G20</f>
        <v>32.95</v>
      </c>
      <c r="H19" s="38">
        <f t="shared" si="11"/>
        <v>32.95</v>
      </c>
      <c r="I19" s="38">
        <f t="shared" si="11"/>
        <v>32.95</v>
      </c>
      <c r="J19" s="38">
        <f t="shared" si="11"/>
        <v>0</v>
      </c>
      <c r="K19" s="38">
        <f t="shared" si="11"/>
        <v>0</v>
      </c>
      <c r="L19" s="38">
        <f t="shared" si="11"/>
        <v>0</v>
      </c>
      <c r="M19" s="38">
        <f t="shared" si="11"/>
        <v>0</v>
      </c>
      <c r="N19" s="38">
        <f t="shared" si="11"/>
        <v>0</v>
      </c>
      <c r="O19" s="38">
        <f t="shared" si="11"/>
        <v>0</v>
      </c>
      <c r="P19" s="38">
        <f t="shared" si="11"/>
        <v>0</v>
      </c>
      <c r="Q19" s="38">
        <f t="shared" si="11"/>
        <v>0</v>
      </c>
      <c r="R19" s="38">
        <f t="shared" si="11"/>
        <v>0</v>
      </c>
    </row>
    <row r="20" ht="23.25" spans="1:18">
      <c r="A20" s="39"/>
      <c r="B20" s="40"/>
      <c r="C20" s="61">
        <v>2070109</v>
      </c>
      <c r="D20" s="40" t="s">
        <v>191</v>
      </c>
      <c r="E20" s="61">
        <v>30299</v>
      </c>
      <c r="F20" s="40" t="s">
        <v>374</v>
      </c>
      <c r="G20" s="38">
        <f t="shared" si="9"/>
        <v>32.95</v>
      </c>
      <c r="H20" s="38">
        <f>I20+J20+K20</f>
        <v>32.95</v>
      </c>
      <c r="I20" s="41">
        <v>32.95</v>
      </c>
      <c r="J20" s="41"/>
      <c r="K20" s="41"/>
      <c r="L20" s="41"/>
      <c r="M20" s="38"/>
      <c r="N20" s="41"/>
      <c r="O20" s="41"/>
      <c r="P20" s="41"/>
      <c r="Q20" s="41"/>
      <c r="R20" s="41"/>
    </row>
    <row r="21" ht="45.75" spans="1:18">
      <c r="A21" s="39"/>
      <c r="B21" s="40" t="s">
        <v>379</v>
      </c>
      <c r="C21" s="61"/>
      <c r="D21" s="40"/>
      <c r="E21" s="61"/>
      <c r="F21" s="40"/>
      <c r="G21" s="38">
        <f t="shared" ref="G21:R21" si="12">G22</f>
        <v>47.63</v>
      </c>
      <c r="H21" s="38">
        <f t="shared" si="12"/>
        <v>47.63</v>
      </c>
      <c r="I21" s="38">
        <f t="shared" si="12"/>
        <v>47.63</v>
      </c>
      <c r="J21" s="38">
        <f t="shared" si="12"/>
        <v>0</v>
      </c>
      <c r="K21" s="38">
        <f t="shared" si="12"/>
        <v>0</v>
      </c>
      <c r="L21" s="38">
        <f t="shared" si="12"/>
        <v>0</v>
      </c>
      <c r="M21" s="38">
        <f t="shared" si="12"/>
        <v>0</v>
      </c>
      <c r="N21" s="38">
        <f t="shared" si="12"/>
        <v>0</v>
      </c>
      <c r="O21" s="38">
        <f t="shared" si="12"/>
        <v>0</v>
      </c>
      <c r="P21" s="38">
        <f t="shared" si="12"/>
        <v>0</v>
      </c>
      <c r="Q21" s="38">
        <f t="shared" si="12"/>
        <v>0</v>
      </c>
      <c r="R21" s="38">
        <f t="shared" si="12"/>
        <v>0</v>
      </c>
    </row>
    <row r="22" ht="14.25" spans="1:18">
      <c r="A22" s="39"/>
      <c r="B22" s="40"/>
      <c r="C22" s="61">
        <v>2070111</v>
      </c>
      <c r="D22" s="40" t="s">
        <v>192</v>
      </c>
      <c r="E22" s="61">
        <v>39999</v>
      </c>
      <c r="F22" s="40" t="s">
        <v>380</v>
      </c>
      <c r="G22" s="38">
        <f t="shared" ref="G22:G26" si="13">H22+L22+M22</f>
        <v>47.63</v>
      </c>
      <c r="H22" s="38">
        <f t="shared" ref="H22:H26" si="14">I22+M22+N22</f>
        <v>47.63</v>
      </c>
      <c r="I22" s="41">
        <v>47.63</v>
      </c>
      <c r="J22" s="41"/>
      <c r="K22" s="41"/>
      <c r="L22" s="41"/>
      <c r="M22" s="38"/>
      <c r="N22" s="41"/>
      <c r="O22" s="41"/>
      <c r="P22" s="41"/>
      <c r="Q22" s="41"/>
      <c r="R22" s="41"/>
    </row>
    <row r="23" ht="45.75" spans="1:18">
      <c r="A23" s="39"/>
      <c r="B23" s="40" t="s">
        <v>381</v>
      </c>
      <c r="C23" s="61"/>
      <c r="D23" s="40"/>
      <c r="E23" s="61"/>
      <c r="F23" s="40"/>
      <c r="G23" s="38">
        <f t="shared" ref="G23:R23" si="15">G24</f>
        <v>16.5</v>
      </c>
      <c r="H23" s="38">
        <f t="shared" si="15"/>
        <v>16.5</v>
      </c>
      <c r="I23" s="38">
        <f t="shared" si="15"/>
        <v>16.5</v>
      </c>
      <c r="J23" s="38">
        <f t="shared" si="15"/>
        <v>0</v>
      </c>
      <c r="K23" s="38">
        <f t="shared" si="15"/>
        <v>0</v>
      </c>
      <c r="L23" s="38">
        <f t="shared" si="15"/>
        <v>0</v>
      </c>
      <c r="M23" s="38">
        <f t="shared" si="15"/>
        <v>0</v>
      </c>
      <c r="N23" s="38">
        <f t="shared" si="15"/>
        <v>0</v>
      </c>
      <c r="O23" s="38">
        <f t="shared" si="15"/>
        <v>0</v>
      </c>
      <c r="P23" s="38">
        <f t="shared" si="15"/>
        <v>0</v>
      </c>
      <c r="Q23" s="38">
        <f t="shared" si="15"/>
        <v>0</v>
      </c>
      <c r="R23" s="38">
        <f t="shared" si="15"/>
        <v>0</v>
      </c>
    </row>
    <row r="24" ht="14.25" spans="1:18">
      <c r="A24" s="39"/>
      <c r="B24" s="40"/>
      <c r="C24" s="61">
        <v>2070111</v>
      </c>
      <c r="D24" s="40" t="s">
        <v>192</v>
      </c>
      <c r="E24" s="61">
        <v>39999</v>
      </c>
      <c r="F24" s="40" t="s">
        <v>380</v>
      </c>
      <c r="G24" s="38">
        <f t="shared" si="13"/>
        <v>16.5</v>
      </c>
      <c r="H24" s="38">
        <f t="shared" si="14"/>
        <v>16.5</v>
      </c>
      <c r="I24" s="41">
        <v>16.5</v>
      </c>
      <c r="J24" s="41"/>
      <c r="K24" s="41"/>
      <c r="L24" s="41"/>
      <c r="M24" s="38"/>
      <c r="N24" s="41"/>
      <c r="O24" s="41"/>
      <c r="P24" s="41"/>
      <c r="Q24" s="41"/>
      <c r="R24" s="41"/>
    </row>
    <row r="25" ht="45.75" spans="1:18">
      <c r="A25" s="39"/>
      <c r="B25" s="40" t="s">
        <v>382</v>
      </c>
      <c r="C25" s="61"/>
      <c r="D25" s="40"/>
      <c r="E25" s="61"/>
      <c r="F25" s="40"/>
      <c r="G25" s="38">
        <f t="shared" ref="G25:R25" si="16">G26</f>
        <v>15</v>
      </c>
      <c r="H25" s="38">
        <f t="shared" si="16"/>
        <v>15</v>
      </c>
      <c r="I25" s="38">
        <f t="shared" si="16"/>
        <v>15</v>
      </c>
      <c r="J25" s="38">
        <f t="shared" si="16"/>
        <v>0</v>
      </c>
      <c r="K25" s="38">
        <f t="shared" si="16"/>
        <v>0</v>
      </c>
      <c r="L25" s="38">
        <f t="shared" si="16"/>
        <v>0</v>
      </c>
      <c r="M25" s="38">
        <f t="shared" si="16"/>
        <v>0</v>
      </c>
      <c r="N25" s="38">
        <f t="shared" si="16"/>
        <v>0</v>
      </c>
      <c r="O25" s="38">
        <f t="shared" si="16"/>
        <v>0</v>
      </c>
      <c r="P25" s="38">
        <f t="shared" si="16"/>
        <v>0</v>
      </c>
      <c r="Q25" s="38">
        <f t="shared" si="16"/>
        <v>0</v>
      </c>
      <c r="R25" s="38">
        <f t="shared" si="16"/>
        <v>0</v>
      </c>
    </row>
    <row r="26" ht="14.25" spans="1:18">
      <c r="A26" s="39"/>
      <c r="B26" s="40"/>
      <c r="C26" s="61">
        <v>2070111</v>
      </c>
      <c r="D26" s="40" t="s">
        <v>192</v>
      </c>
      <c r="E26" s="61">
        <v>39999</v>
      </c>
      <c r="F26" s="40" t="s">
        <v>380</v>
      </c>
      <c r="G26" s="38">
        <f t="shared" si="13"/>
        <v>15</v>
      </c>
      <c r="H26" s="38">
        <f t="shared" si="14"/>
        <v>15</v>
      </c>
      <c r="I26" s="41">
        <v>15</v>
      </c>
      <c r="J26" s="41"/>
      <c r="K26" s="41"/>
      <c r="L26" s="41"/>
      <c r="M26" s="38"/>
      <c r="N26" s="41"/>
      <c r="O26" s="41"/>
      <c r="P26" s="41"/>
      <c r="Q26" s="41"/>
      <c r="R26" s="41"/>
    </row>
    <row r="27" ht="45.75" spans="1:18">
      <c r="A27" s="39"/>
      <c r="B27" s="40" t="s">
        <v>383</v>
      </c>
      <c r="C27" s="61"/>
      <c r="D27" s="40"/>
      <c r="E27" s="61"/>
      <c r="F27" s="40"/>
      <c r="G27" s="38">
        <f t="shared" ref="G27:R27" si="17">G28</f>
        <v>21.6</v>
      </c>
      <c r="H27" s="38">
        <f t="shared" si="17"/>
        <v>21.6</v>
      </c>
      <c r="I27" s="38">
        <f t="shared" si="17"/>
        <v>21.6</v>
      </c>
      <c r="J27" s="38">
        <f t="shared" si="17"/>
        <v>0</v>
      </c>
      <c r="K27" s="38">
        <f t="shared" si="17"/>
        <v>0</v>
      </c>
      <c r="L27" s="38">
        <f t="shared" si="17"/>
        <v>0</v>
      </c>
      <c r="M27" s="38">
        <f t="shared" si="17"/>
        <v>0</v>
      </c>
      <c r="N27" s="38">
        <f t="shared" si="17"/>
        <v>0</v>
      </c>
      <c r="O27" s="38">
        <f t="shared" si="17"/>
        <v>0</v>
      </c>
      <c r="P27" s="38">
        <f t="shared" si="17"/>
        <v>0</v>
      </c>
      <c r="Q27" s="38">
        <f t="shared" si="17"/>
        <v>0</v>
      </c>
      <c r="R27" s="38">
        <f t="shared" si="17"/>
        <v>0</v>
      </c>
    </row>
    <row r="28" ht="14.25" spans="1:18">
      <c r="A28" s="39"/>
      <c r="B28" s="40"/>
      <c r="C28" s="61">
        <v>2070111</v>
      </c>
      <c r="D28" s="40" t="s">
        <v>192</v>
      </c>
      <c r="E28" s="61">
        <v>39999</v>
      </c>
      <c r="F28" s="40" t="s">
        <v>380</v>
      </c>
      <c r="G28" s="38">
        <f t="shared" ref="G28:G32" si="18">H28+L28+M28</f>
        <v>21.6</v>
      </c>
      <c r="H28" s="38">
        <f t="shared" ref="H28:H32" si="19">I28+M28+N28</f>
        <v>21.6</v>
      </c>
      <c r="I28" s="41">
        <v>21.6</v>
      </c>
      <c r="J28" s="41"/>
      <c r="K28" s="41"/>
      <c r="L28" s="41"/>
      <c r="M28" s="38"/>
      <c r="N28" s="41"/>
      <c r="O28" s="41"/>
      <c r="P28" s="41"/>
      <c r="Q28" s="41"/>
      <c r="R28" s="41"/>
    </row>
    <row r="29" ht="45.75" spans="1:18">
      <c r="A29" s="39"/>
      <c r="B29" s="40" t="s">
        <v>384</v>
      </c>
      <c r="C29" s="61"/>
      <c r="D29" s="40"/>
      <c r="E29" s="61"/>
      <c r="F29" s="40"/>
      <c r="G29" s="38">
        <f t="shared" ref="G29:R29" si="20">G30</f>
        <v>14.74</v>
      </c>
      <c r="H29" s="38">
        <f t="shared" si="20"/>
        <v>14.74</v>
      </c>
      <c r="I29" s="38">
        <f t="shared" si="20"/>
        <v>14.74</v>
      </c>
      <c r="J29" s="38">
        <f t="shared" si="20"/>
        <v>0</v>
      </c>
      <c r="K29" s="38">
        <f t="shared" si="20"/>
        <v>0</v>
      </c>
      <c r="L29" s="38">
        <f t="shared" si="20"/>
        <v>0</v>
      </c>
      <c r="M29" s="38">
        <f t="shared" si="20"/>
        <v>0</v>
      </c>
      <c r="N29" s="38">
        <f t="shared" si="20"/>
        <v>0</v>
      </c>
      <c r="O29" s="38">
        <f t="shared" si="20"/>
        <v>0</v>
      </c>
      <c r="P29" s="38">
        <f t="shared" si="20"/>
        <v>0</v>
      </c>
      <c r="Q29" s="38">
        <f t="shared" si="20"/>
        <v>0</v>
      </c>
      <c r="R29" s="38">
        <f t="shared" si="20"/>
        <v>0</v>
      </c>
    </row>
    <row r="30" ht="14.25" spans="1:18">
      <c r="A30" s="39"/>
      <c r="B30" s="40"/>
      <c r="C30" s="61">
        <v>2070199</v>
      </c>
      <c r="D30" s="40" t="s">
        <v>193</v>
      </c>
      <c r="E30" s="61">
        <v>39999</v>
      </c>
      <c r="F30" s="40" t="s">
        <v>380</v>
      </c>
      <c r="G30" s="38">
        <f t="shared" si="18"/>
        <v>14.74</v>
      </c>
      <c r="H30" s="38">
        <f t="shared" si="19"/>
        <v>14.74</v>
      </c>
      <c r="I30" s="41">
        <v>14.74</v>
      </c>
      <c r="J30" s="41"/>
      <c r="K30" s="41"/>
      <c r="L30" s="41"/>
      <c r="M30" s="38"/>
      <c r="N30" s="41"/>
      <c r="O30" s="41"/>
      <c r="P30" s="41"/>
      <c r="Q30" s="41"/>
      <c r="R30" s="41"/>
    </row>
    <row r="31" ht="45.75" spans="1:18">
      <c r="A31" s="39"/>
      <c r="B31" s="40" t="s">
        <v>385</v>
      </c>
      <c r="C31" s="61"/>
      <c r="D31" s="40"/>
      <c r="E31" s="61"/>
      <c r="F31" s="40"/>
      <c r="G31" s="38">
        <f t="shared" ref="G31:R31" si="21">G32</f>
        <v>2.16</v>
      </c>
      <c r="H31" s="38">
        <f t="shared" si="21"/>
        <v>2.16</v>
      </c>
      <c r="I31" s="38">
        <f t="shared" si="21"/>
        <v>2.16</v>
      </c>
      <c r="J31" s="38">
        <f t="shared" si="21"/>
        <v>0</v>
      </c>
      <c r="K31" s="38">
        <f t="shared" si="21"/>
        <v>0</v>
      </c>
      <c r="L31" s="38">
        <f t="shared" si="21"/>
        <v>0</v>
      </c>
      <c r="M31" s="38">
        <f t="shared" si="21"/>
        <v>0</v>
      </c>
      <c r="N31" s="38">
        <f t="shared" si="21"/>
        <v>0</v>
      </c>
      <c r="O31" s="38">
        <f t="shared" si="21"/>
        <v>0</v>
      </c>
      <c r="P31" s="38">
        <f t="shared" si="21"/>
        <v>0</v>
      </c>
      <c r="Q31" s="38">
        <f t="shared" si="21"/>
        <v>0</v>
      </c>
      <c r="R31" s="38">
        <f t="shared" si="21"/>
        <v>0</v>
      </c>
    </row>
    <row r="32" ht="23.25" spans="1:18">
      <c r="A32" s="39"/>
      <c r="B32" s="40"/>
      <c r="C32" s="61">
        <v>2070199</v>
      </c>
      <c r="D32" s="40" t="s">
        <v>193</v>
      </c>
      <c r="E32" s="61">
        <v>30299</v>
      </c>
      <c r="F32" s="40" t="s">
        <v>374</v>
      </c>
      <c r="G32" s="38">
        <f t="shared" si="18"/>
        <v>2.16</v>
      </c>
      <c r="H32" s="38">
        <f t="shared" si="19"/>
        <v>2.16</v>
      </c>
      <c r="I32" s="41">
        <v>2.16</v>
      </c>
      <c r="J32" s="41"/>
      <c r="K32" s="41"/>
      <c r="L32" s="41"/>
      <c r="M32" s="38"/>
      <c r="N32" s="41"/>
      <c r="O32" s="41"/>
      <c r="P32" s="41"/>
      <c r="Q32" s="41"/>
      <c r="R32" s="41"/>
    </row>
    <row r="33" ht="45.75" spans="1:18">
      <c r="A33" s="39"/>
      <c r="B33" s="40" t="s">
        <v>386</v>
      </c>
      <c r="C33" s="61"/>
      <c r="D33" s="40"/>
      <c r="E33" s="61"/>
      <c r="F33" s="40"/>
      <c r="G33" s="38">
        <f t="shared" ref="G33:R33" si="22">G34</f>
        <v>8.78</v>
      </c>
      <c r="H33" s="38">
        <f t="shared" si="22"/>
        <v>8.78</v>
      </c>
      <c r="I33" s="38">
        <f t="shared" si="22"/>
        <v>8.78</v>
      </c>
      <c r="J33" s="38">
        <f t="shared" si="22"/>
        <v>0</v>
      </c>
      <c r="K33" s="38">
        <f t="shared" si="22"/>
        <v>0</v>
      </c>
      <c r="L33" s="38">
        <f t="shared" si="22"/>
        <v>0</v>
      </c>
      <c r="M33" s="38">
        <f t="shared" si="22"/>
        <v>0</v>
      </c>
      <c r="N33" s="38">
        <f t="shared" si="22"/>
        <v>0</v>
      </c>
      <c r="O33" s="38">
        <f t="shared" si="22"/>
        <v>0</v>
      </c>
      <c r="P33" s="38">
        <f t="shared" si="22"/>
        <v>0</v>
      </c>
      <c r="Q33" s="38">
        <f t="shared" si="22"/>
        <v>0</v>
      </c>
      <c r="R33" s="38">
        <f t="shared" si="22"/>
        <v>0</v>
      </c>
    </row>
    <row r="34" ht="23.25" spans="1:18">
      <c r="A34" s="39"/>
      <c r="B34" s="40"/>
      <c r="C34" s="61">
        <v>2070199</v>
      </c>
      <c r="D34" s="40" t="s">
        <v>193</v>
      </c>
      <c r="E34" s="61">
        <v>30299</v>
      </c>
      <c r="F34" s="40" t="s">
        <v>374</v>
      </c>
      <c r="G34" s="38">
        <f t="shared" ref="G34:G38" si="23">H34+L34+M34</f>
        <v>8.78</v>
      </c>
      <c r="H34" s="38">
        <f t="shared" ref="H34:H38" si="24">I34+M34+N34</f>
        <v>8.78</v>
      </c>
      <c r="I34" s="41">
        <v>8.78</v>
      </c>
      <c r="J34" s="41"/>
      <c r="K34" s="41"/>
      <c r="L34" s="41"/>
      <c r="M34" s="38"/>
      <c r="N34" s="41"/>
      <c r="O34" s="41"/>
      <c r="P34" s="41"/>
      <c r="Q34" s="41"/>
      <c r="R34" s="41"/>
    </row>
    <row r="35" ht="57" spans="1:18">
      <c r="A35" s="39"/>
      <c r="B35" s="40" t="s">
        <v>387</v>
      </c>
      <c r="C35" s="61"/>
      <c r="D35" s="40"/>
      <c r="E35" s="61"/>
      <c r="F35" s="40"/>
      <c r="G35" s="38">
        <f t="shared" ref="G35:R35" si="25">G36</f>
        <v>0.04</v>
      </c>
      <c r="H35" s="38">
        <f t="shared" si="25"/>
        <v>0.04</v>
      </c>
      <c r="I35" s="38">
        <f t="shared" si="25"/>
        <v>0.04</v>
      </c>
      <c r="J35" s="38">
        <f t="shared" si="25"/>
        <v>0</v>
      </c>
      <c r="K35" s="38">
        <f t="shared" si="25"/>
        <v>0</v>
      </c>
      <c r="L35" s="38">
        <f t="shared" si="25"/>
        <v>0</v>
      </c>
      <c r="M35" s="38">
        <f t="shared" si="25"/>
        <v>0</v>
      </c>
      <c r="N35" s="38">
        <f t="shared" si="25"/>
        <v>0</v>
      </c>
      <c r="O35" s="38">
        <f t="shared" si="25"/>
        <v>0</v>
      </c>
      <c r="P35" s="38">
        <f t="shared" si="25"/>
        <v>0</v>
      </c>
      <c r="Q35" s="38">
        <f t="shared" si="25"/>
        <v>0</v>
      </c>
      <c r="R35" s="38">
        <f t="shared" si="25"/>
        <v>0</v>
      </c>
    </row>
    <row r="36" ht="14.25" spans="1:18">
      <c r="A36" s="39"/>
      <c r="B36" s="40"/>
      <c r="C36" s="61">
        <v>2070199</v>
      </c>
      <c r="D36" s="40" t="s">
        <v>193</v>
      </c>
      <c r="E36" s="61">
        <v>39999</v>
      </c>
      <c r="F36" s="40" t="s">
        <v>380</v>
      </c>
      <c r="G36" s="38">
        <f t="shared" si="23"/>
        <v>0.04</v>
      </c>
      <c r="H36" s="38">
        <f t="shared" si="24"/>
        <v>0.04</v>
      </c>
      <c r="I36" s="41">
        <v>0.04</v>
      </c>
      <c r="J36" s="41"/>
      <c r="K36" s="41"/>
      <c r="L36" s="41"/>
      <c r="M36" s="38"/>
      <c r="N36" s="41"/>
      <c r="O36" s="41"/>
      <c r="P36" s="41"/>
      <c r="Q36" s="41"/>
      <c r="R36" s="41"/>
    </row>
    <row r="37" ht="45.75" spans="1:18">
      <c r="A37" s="39"/>
      <c r="B37" s="40" t="s">
        <v>388</v>
      </c>
      <c r="C37" s="61"/>
      <c r="D37" s="40"/>
      <c r="E37" s="61"/>
      <c r="F37" s="40"/>
      <c r="G37" s="38">
        <f t="shared" ref="G37:R37" si="26">G38</f>
        <v>32</v>
      </c>
      <c r="H37" s="38">
        <f t="shared" si="26"/>
        <v>32</v>
      </c>
      <c r="I37" s="38">
        <f t="shared" si="26"/>
        <v>32</v>
      </c>
      <c r="J37" s="38">
        <f t="shared" si="26"/>
        <v>0</v>
      </c>
      <c r="K37" s="38">
        <f t="shared" si="26"/>
        <v>0</v>
      </c>
      <c r="L37" s="38">
        <f t="shared" si="26"/>
        <v>0</v>
      </c>
      <c r="M37" s="38">
        <f t="shared" si="26"/>
        <v>0</v>
      </c>
      <c r="N37" s="38">
        <f t="shared" si="26"/>
        <v>0</v>
      </c>
      <c r="O37" s="38">
        <f t="shared" si="26"/>
        <v>0</v>
      </c>
      <c r="P37" s="38">
        <f t="shared" si="26"/>
        <v>0</v>
      </c>
      <c r="Q37" s="38">
        <f t="shared" si="26"/>
        <v>0</v>
      </c>
      <c r="R37" s="38">
        <f t="shared" si="26"/>
        <v>0</v>
      </c>
    </row>
    <row r="38" ht="14.25" spans="1:18">
      <c r="A38" s="39"/>
      <c r="B38" s="40"/>
      <c r="C38" s="61">
        <v>2070199</v>
      </c>
      <c r="D38" s="40" t="s">
        <v>193</v>
      </c>
      <c r="E38" s="61">
        <v>39999</v>
      </c>
      <c r="F38" s="40" t="s">
        <v>380</v>
      </c>
      <c r="G38" s="38">
        <f t="shared" si="23"/>
        <v>32</v>
      </c>
      <c r="H38" s="38">
        <f t="shared" si="24"/>
        <v>32</v>
      </c>
      <c r="I38" s="41">
        <v>32</v>
      </c>
      <c r="J38" s="41"/>
      <c r="K38" s="41"/>
      <c r="L38" s="41"/>
      <c r="M38" s="38"/>
      <c r="N38" s="41"/>
      <c r="O38" s="41"/>
      <c r="P38" s="41"/>
      <c r="Q38" s="41"/>
      <c r="R38" s="41"/>
    </row>
    <row r="39" ht="45.75" spans="1:18">
      <c r="A39" s="39"/>
      <c r="B39" s="40" t="s">
        <v>389</v>
      </c>
      <c r="C39" s="61"/>
      <c r="D39" s="40"/>
      <c r="E39" s="61"/>
      <c r="F39" s="40"/>
      <c r="G39" s="38">
        <f t="shared" ref="G39:R39" si="27">G40</f>
        <v>30.06</v>
      </c>
      <c r="H39" s="38">
        <f t="shared" si="27"/>
        <v>30.06</v>
      </c>
      <c r="I39" s="38">
        <f t="shared" si="27"/>
        <v>30.06</v>
      </c>
      <c r="J39" s="38">
        <f t="shared" si="27"/>
        <v>0</v>
      </c>
      <c r="K39" s="38">
        <f t="shared" si="27"/>
        <v>0</v>
      </c>
      <c r="L39" s="38">
        <f t="shared" si="27"/>
        <v>0</v>
      </c>
      <c r="M39" s="38">
        <f t="shared" si="27"/>
        <v>0</v>
      </c>
      <c r="N39" s="38">
        <f t="shared" si="27"/>
        <v>0</v>
      </c>
      <c r="O39" s="38">
        <f t="shared" si="27"/>
        <v>0</v>
      </c>
      <c r="P39" s="38">
        <f t="shared" si="27"/>
        <v>0</v>
      </c>
      <c r="Q39" s="38">
        <f t="shared" si="27"/>
        <v>0</v>
      </c>
      <c r="R39" s="38">
        <f t="shared" si="27"/>
        <v>0</v>
      </c>
    </row>
    <row r="40" ht="14.25" spans="1:18">
      <c r="A40" s="39"/>
      <c r="B40" s="40"/>
      <c r="C40" s="61">
        <v>2070199</v>
      </c>
      <c r="D40" s="40" t="s">
        <v>193</v>
      </c>
      <c r="E40" s="61">
        <v>39999</v>
      </c>
      <c r="F40" s="40" t="s">
        <v>380</v>
      </c>
      <c r="G40" s="38">
        <f t="shared" ref="G40:G44" si="28">H40+L40+M40</f>
        <v>30.06</v>
      </c>
      <c r="H40" s="38">
        <f t="shared" ref="H40:H44" si="29">I40+M40+N40</f>
        <v>30.06</v>
      </c>
      <c r="I40" s="41">
        <v>30.06</v>
      </c>
      <c r="J40" s="41"/>
      <c r="K40" s="41"/>
      <c r="L40" s="41"/>
      <c r="M40" s="38"/>
      <c r="N40" s="41"/>
      <c r="O40" s="41"/>
      <c r="P40" s="41"/>
      <c r="Q40" s="41"/>
      <c r="R40" s="41"/>
    </row>
    <row r="41" ht="34.5" spans="1:18">
      <c r="A41" s="39"/>
      <c r="B41" s="40" t="s">
        <v>390</v>
      </c>
      <c r="C41" s="61"/>
      <c r="D41" s="40"/>
      <c r="E41" s="61"/>
      <c r="F41" s="40"/>
      <c r="G41" s="38">
        <f t="shared" ref="G41:R41" si="30">G42</f>
        <v>168.23</v>
      </c>
      <c r="H41" s="38">
        <f t="shared" si="30"/>
        <v>168.23</v>
      </c>
      <c r="I41" s="38">
        <f t="shared" si="30"/>
        <v>168.23</v>
      </c>
      <c r="J41" s="38">
        <f t="shared" si="30"/>
        <v>0</v>
      </c>
      <c r="K41" s="38">
        <f t="shared" si="30"/>
        <v>0</v>
      </c>
      <c r="L41" s="38">
        <f t="shared" si="30"/>
        <v>0</v>
      </c>
      <c r="M41" s="38">
        <f t="shared" si="30"/>
        <v>0</v>
      </c>
      <c r="N41" s="38">
        <f t="shared" si="30"/>
        <v>0</v>
      </c>
      <c r="O41" s="38">
        <f t="shared" si="30"/>
        <v>0</v>
      </c>
      <c r="P41" s="38">
        <f t="shared" si="30"/>
        <v>0</v>
      </c>
      <c r="Q41" s="38">
        <f t="shared" si="30"/>
        <v>0</v>
      </c>
      <c r="R41" s="38">
        <f t="shared" si="30"/>
        <v>0</v>
      </c>
    </row>
    <row r="42" ht="14.25" spans="1:18">
      <c r="A42" s="39"/>
      <c r="B42" s="40"/>
      <c r="C42" s="61">
        <v>2070199</v>
      </c>
      <c r="D42" s="40" t="s">
        <v>193</v>
      </c>
      <c r="E42" s="61">
        <v>39999</v>
      </c>
      <c r="F42" s="40" t="s">
        <v>380</v>
      </c>
      <c r="G42" s="38">
        <f t="shared" si="28"/>
        <v>168.23</v>
      </c>
      <c r="H42" s="38">
        <f t="shared" si="29"/>
        <v>168.23</v>
      </c>
      <c r="I42" s="41">
        <v>168.23</v>
      </c>
      <c r="J42" s="41"/>
      <c r="K42" s="41"/>
      <c r="L42" s="41"/>
      <c r="M42" s="38"/>
      <c r="N42" s="41"/>
      <c r="O42" s="41"/>
      <c r="P42" s="41"/>
      <c r="Q42" s="41"/>
      <c r="R42" s="41"/>
    </row>
    <row r="43" ht="45.75" spans="1:18">
      <c r="A43" s="39"/>
      <c r="B43" s="40" t="s">
        <v>376</v>
      </c>
      <c r="C43" s="61"/>
      <c r="D43" s="40"/>
      <c r="E43" s="61"/>
      <c r="F43" s="40"/>
      <c r="G43" s="38">
        <f t="shared" ref="G43:R43" si="31">G44</f>
        <v>67.95</v>
      </c>
      <c r="H43" s="38">
        <f t="shared" si="31"/>
        <v>67.95</v>
      </c>
      <c r="I43" s="38">
        <f t="shared" si="31"/>
        <v>67.95</v>
      </c>
      <c r="J43" s="38">
        <f t="shared" si="31"/>
        <v>0</v>
      </c>
      <c r="K43" s="38">
        <f t="shared" si="31"/>
        <v>0</v>
      </c>
      <c r="L43" s="38">
        <f t="shared" si="31"/>
        <v>0</v>
      </c>
      <c r="M43" s="38">
        <f t="shared" si="31"/>
        <v>0</v>
      </c>
      <c r="N43" s="38">
        <f t="shared" si="31"/>
        <v>0</v>
      </c>
      <c r="O43" s="38">
        <f t="shared" si="31"/>
        <v>0</v>
      </c>
      <c r="P43" s="38">
        <f t="shared" si="31"/>
        <v>0</v>
      </c>
      <c r="Q43" s="38">
        <f t="shared" si="31"/>
        <v>0</v>
      </c>
      <c r="R43" s="38">
        <f t="shared" si="31"/>
        <v>0</v>
      </c>
    </row>
    <row r="44" ht="23.25" spans="1:18">
      <c r="A44" s="39"/>
      <c r="B44" s="40"/>
      <c r="C44" s="61">
        <v>2070199</v>
      </c>
      <c r="D44" s="40" t="s">
        <v>193</v>
      </c>
      <c r="E44" s="61">
        <v>30299</v>
      </c>
      <c r="F44" s="40" t="s">
        <v>374</v>
      </c>
      <c r="G44" s="38">
        <f t="shared" si="28"/>
        <v>67.95</v>
      </c>
      <c r="H44" s="38">
        <f t="shared" si="29"/>
        <v>67.95</v>
      </c>
      <c r="I44" s="41">
        <v>67.95</v>
      </c>
      <c r="J44" s="41"/>
      <c r="K44" s="41"/>
      <c r="L44" s="41"/>
      <c r="M44" s="38"/>
      <c r="N44" s="41"/>
      <c r="O44" s="41"/>
      <c r="P44" s="41"/>
      <c r="Q44" s="41"/>
      <c r="R44" s="41"/>
    </row>
    <row r="45" ht="45.75" spans="1:18">
      <c r="A45" s="39"/>
      <c r="B45" s="40" t="s">
        <v>391</v>
      </c>
      <c r="C45" s="61"/>
      <c r="D45" s="40"/>
      <c r="E45" s="61"/>
      <c r="F45" s="40"/>
      <c r="G45" s="38">
        <f t="shared" ref="G45:R45" si="32">G46</f>
        <v>10</v>
      </c>
      <c r="H45" s="38">
        <f t="shared" si="32"/>
        <v>10</v>
      </c>
      <c r="I45" s="38">
        <f t="shared" si="32"/>
        <v>10</v>
      </c>
      <c r="J45" s="38">
        <f t="shared" si="32"/>
        <v>0</v>
      </c>
      <c r="K45" s="38">
        <f t="shared" si="32"/>
        <v>0</v>
      </c>
      <c r="L45" s="38">
        <f t="shared" si="32"/>
        <v>0</v>
      </c>
      <c r="M45" s="38">
        <f t="shared" si="32"/>
        <v>0</v>
      </c>
      <c r="N45" s="38">
        <f t="shared" si="32"/>
        <v>0</v>
      </c>
      <c r="O45" s="38">
        <f t="shared" si="32"/>
        <v>0</v>
      </c>
      <c r="P45" s="38">
        <f t="shared" si="32"/>
        <v>0</v>
      </c>
      <c r="Q45" s="38">
        <f t="shared" si="32"/>
        <v>0</v>
      </c>
      <c r="R45" s="38">
        <f t="shared" si="32"/>
        <v>0</v>
      </c>
    </row>
    <row r="46" ht="23.25" spans="1:18">
      <c r="A46" s="39"/>
      <c r="B46" s="40"/>
      <c r="C46" s="61">
        <v>2070199</v>
      </c>
      <c r="D46" s="40" t="s">
        <v>193</v>
      </c>
      <c r="E46" s="61">
        <v>31005</v>
      </c>
      <c r="F46" s="40" t="s">
        <v>392</v>
      </c>
      <c r="G46" s="38">
        <f t="shared" ref="G46:G50" si="33">H46+L46+M46</f>
        <v>10</v>
      </c>
      <c r="H46" s="38">
        <f t="shared" ref="H46:H50" si="34">I46+M46+N46</f>
        <v>10</v>
      </c>
      <c r="I46" s="41">
        <v>10</v>
      </c>
      <c r="J46" s="41"/>
      <c r="K46" s="41"/>
      <c r="L46" s="41"/>
      <c r="M46" s="38"/>
      <c r="N46" s="41"/>
      <c r="O46" s="41"/>
      <c r="P46" s="41"/>
      <c r="Q46" s="41"/>
      <c r="R46" s="41"/>
    </row>
    <row r="47" ht="45.75" spans="1:18">
      <c r="A47" s="39"/>
      <c r="B47" s="40" t="s">
        <v>393</v>
      </c>
      <c r="C47" s="61"/>
      <c r="D47" s="40"/>
      <c r="E47" s="61"/>
      <c r="F47" s="40"/>
      <c r="G47" s="38">
        <f t="shared" ref="G47:R47" si="35">G48</f>
        <v>100</v>
      </c>
      <c r="H47" s="38">
        <f t="shared" si="35"/>
        <v>100</v>
      </c>
      <c r="I47" s="38">
        <f t="shared" si="35"/>
        <v>100</v>
      </c>
      <c r="J47" s="38">
        <f t="shared" si="35"/>
        <v>0</v>
      </c>
      <c r="K47" s="38">
        <f t="shared" si="35"/>
        <v>0</v>
      </c>
      <c r="L47" s="38">
        <f t="shared" si="35"/>
        <v>0</v>
      </c>
      <c r="M47" s="38">
        <f t="shared" si="35"/>
        <v>0</v>
      </c>
      <c r="N47" s="38">
        <f t="shared" si="35"/>
        <v>0</v>
      </c>
      <c r="O47" s="38">
        <f t="shared" si="35"/>
        <v>0</v>
      </c>
      <c r="P47" s="38">
        <f t="shared" si="35"/>
        <v>0</v>
      </c>
      <c r="Q47" s="38">
        <f t="shared" si="35"/>
        <v>0</v>
      </c>
      <c r="R47" s="38">
        <f t="shared" si="35"/>
        <v>0</v>
      </c>
    </row>
    <row r="48" ht="23.25" spans="1:18">
      <c r="A48" s="39"/>
      <c r="B48" s="40"/>
      <c r="C48" s="61">
        <v>2070199</v>
      </c>
      <c r="D48" s="40" t="s">
        <v>193</v>
      </c>
      <c r="E48" s="61">
        <v>31005</v>
      </c>
      <c r="F48" s="40" t="s">
        <v>392</v>
      </c>
      <c r="G48" s="38">
        <f t="shared" si="33"/>
        <v>100</v>
      </c>
      <c r="H48" s="38">
        <f t="shared" si="34"/>
        <v>100</v>
      </c>
      <c r="I48" s="41">
        <v>100</v>
      </c>
      <c r="J48" s="41"/>
      <c r="K48" s="41"/>
      <c r="L48" s="41"/>
      <c r="M48" s="38"/>
      <c r="N48" s="41"/>
      <c r="O48" s="41"/>
      <c r="P48" s="41"/>
      <c r="Q48" s="41"/>
      <c r="R48" s="41"/>
    </row>
    <row r="49" ht="45.75" spans="1:18">
      <c r="A49" s="39"/>
      <c r="B49" s="40" t="s">
        <v>394</v>
      </c>
      <c r="C49" s="61"/>
      <c r="D49" s="40"/>
      <c r="E49" s="61"/>
      <c r="F49" s="40"/>
      <c r="G49" s="38">
        <f t="shared" ref="G49:R49" si="36">G50</f>
        <v>8</v>
      </c>
      <c r="H49" s="38">
        <f t="shared" si="36"/>
        <v>8</v>
      </c>
      <c r="I49" s="38">
        <f t="shared" si="36"/>
        <v>8</v>
      </c>
      <c r="J49" s="38">
        <f t="shared" si="36"/>
        <v>0</v>
      </c>
      <c r="K49" s="38">
        <f t="shared" si="36"/>
        <v>0</v>
      </c>
      <c r="L49" s="38">
        <f t="shared" si="36"/>
        <v>0</v>
      </c>
      <c r="M49" s="38">
        <f t="shared" si="36"/>
        <v>0</v>
      </c>
      <c r="N49" s="38">
        <f t="shared" si="36"/>
        <v>0</v>
      </c>
      <c r="O49" s="38">
        <f t="shared" si="36"/>
        <v>0</v>
      </c>
      <c r="P49" s="38">
        <f t="shared" si="36"/>
        <v>0</v>
      </c>
      <c r="Q49" s="38">
        <f t="shared" si="36"/>
        <v>0</v>
      </c>
      <c r="R49" s="38">
        <f t="shared" si="36"/>
        <v>0</v>
      </c>
    </row>
    <row r="50" ht="23.25" spans="1:18">
      <c r="A50" s="39"/>
      <c r="B50" s="40"/>
      <c r="C50" s="61">
        <v>2070199</v>
      </c>
      <c r="D50" s="40" t="s">
        <v>193</v>
      </c>
      <c r="E50" s="61">
        <v>31005</v>
      </c>
      <c r="F50" s="40" t="s">
        <v>392</v>
      </c>
      <c r="G50" s="38">
        <f t="shared" si="33"/>
        <v>8</v>
      </c>
      <c r="H50" s="38">
        <f t="shared" si="34"/>
        <v>8</v>
      </c>
      <c r="I50" s="41">
        <v>8</v>
      </c>
      <c r="J50" s="41"/>
      <c r="K50" s="41"/>
      <c r="L50" s="41"/>
      <c r="M50" s="38"/>
      <c r="N50" s="41"/>
      <c r="O50" s="41"/>
      <c r="P50" s="41"/>
      <c r="Q50" s="41"/>
      <c r="R50" s="41"/>
    </row>
    <row r="51" ht="34.5" spans="1:18">
      <c r="A51" s="39"/>
      <c r="B51" s="40" t="s">
        <v>395</v>
      </c>
      <c r="C51" s="61"/>
      <c r="D51" s="40"/>
      <c r="E51" s="61"/>
      <c r="F51" s="40"/>
      <c r="G51" s="38">
        <f t="shared" ref="G51:R51" si="37">G52</f>
        <v>279.18</v>
      </c>
      <c r="H51" s="38">
        <f t="shared" si="37"/>
        <v>279.18</v>
      </c>
      <c r="I51" s="38">
        <f t="shared" si="37"/>
        <v>279.18</v>
      </c>
      <c r="J51" s="38">
        <f t="shared" si="37"/>
        <v>0</v>
      </c>
      <c r="K51" s="38">
        <f t="shared" si="37"/>
        <v>0</v>
      </c>
      <c r="L51" s="38">
        <f t="shared" si="37"/>
        <v>0</v>
      </c>
      <c r="M51" s="38">
        <f t="shared" si="37"/>
        <v>0</v>
      </c>
      <c r="N51" s="38">
        <f t="shared" si="37"/>
        <v>0</v>
      </c>
      <c r="O51" s="38">
        <f t="shared" si="37"/>
        <v>0</v>
      </c>
      <c r="P51" s="38">
        <f t="shared" si="37"/>
        <v>0</v>
      </c>
      <c r="Q51" s="38">
        <f t="shared" si="37"/>
        <v>0</v>
      </c>
      <c r="R51" s="38">
        <f t="shared" si="37"/>
        <v>0</v>
      </c>
    </row>
    <row r="52" ht="14.25" spans="1:18">
      <c r="A52" s="39"/>
      <c r="B52" s="40"/>
      <c r="C52" s="62">
        <v>2070204</v>
      </c>
      <c r="D52" s="63" t="s">
        <v>194</v>
      </c>
      <c r="E52" s="61">
        <v>39999</v>
      </c>
      <c r="F52" s="40" t="s">
        <v>380</v>
      </c>
      <c r="G52" s="38">
        <f t="shared" ref="G52:G56" si="38">H52+L52+M52</f>
        <v>279.18</v>
      </c>
      <c r="H52" s="38">
        <f t="shared" ref="H52:H56" si="39">I52+M52+N52</f>
        <v>279.18</v>
      </c>
      <c r="I52" s="41">
        <v>279.18</v>
      </c>
      <c r="J52" s="41"/>
      <c r="K52" s="41"/>
      <c r="L52" s="41"/>
      <c r="M52" s="38"/>
      <c r="N52" s="41"/>
      <c r="O52" s="41"/>
      <c r="P52" s="41"/>
      <c r="Q52" s="41"/>
      <c r="R52" s="41"/>
    </row>
    <row r="53" ht="45.75" spans="1:18">
      <c r="A53" s="39"/>
      <c r="B53" s="40" t="s">
        <v>396</v>
      </c>
      <c r="C53" s="63"/>
      <c r="D53" s="63"/>
      <c r="E53" s="61"/>
      <c r="F53" s="40"/>
      <c r="G53" s="38">
        <f t="shared" ref="G53:R53" si="40">G54</f>
        <v>51.5</v>
      </c>
      <c r="H53" s="38">
        <f t="shared" si="40"/>
        <v>51.5</v>
      </c>
      <c r="I53" s="38">
        <f t="shared" si="40"/>
        <v>51.5</v>
      </c>
      <c r="J53" s="38">
        <f t="shared" si="40"/>
        <v>0</v>
      </c>
      <c r="K53" s="38">
        <f t="shared" si="40"/>
        <v>0</v>
      </c>
      <c r="L53" s="38">
        <f t="shared" si="40"/>
        <v>0</v>
      </c>
      <c r="M53" s="38">
        <f t="shared" si="40"/>
        <v>0</v>
      </c>
      <c r="N53" s="38">
        <f t="shared" si="40"/>
        <v>0</v>
      </c>
      <c r="O53" s="38">
        <f t="shared" si="40"/>
        <v>0</v>
      </c>
      <c r="P53" s="38">
        <f t="shared" si="40"/>
        <v>0</v>
      </c>
      <c r="Q53" s="38">
        <f t="shared" si="40"/>
        <v>0</v>
      </c>
      <c r="R53" s="38">
        <f t="shared" si="40"/>
        <v>0</v>
      </c>
    </row>
    <row r="54" ht="14.25" spans="1:18">
      <c r="A54" s="39"/>
      <c r="B54" s="40"/>
      <c r="C54" s="62">
        <v>2070204</v>
      </c>
      <c r="D54" s="63" t="s">
        <v>194</v>
      </c>
      <c r="E54" s="61">
        <v>39999</v>
      </c>
      <c r="F54" s="40" t="s">
        <v>380</v>
      </c>
      <c r="G54" s="38">
        <f t="shared" si="38"/>
        <v>51.5</v>
      </c>
      <c r="H54" s="38">
        <f t="shared" si="39"/>
        <v>51.5</v>
      </c>
      <c r="I54" s="41">
        <v>51.5</v>
      </c>
      <c r="J54" s="41"/>
      <c r="K54" s="41"/>
      <c r="L54" s="41"/>
      <c r="M54" s="38"/>
      <c r="N54" s="41"/>
      <c r="O54" s="41"/>
      <c r="P54" s="41"/>
      <c r="Q54" s="41"/>
      <c r="R54" s="41"/>
    </row>
    <row r="55" ht="14.25" spans="1:18">
      <c r="A55" s="39"/>
      <c r="B55" s="40" t="s">
        <v>397</v>
      </c>
      <c r="C55" s="63"/>
      <c r="D55" s="63"/>
      <c r="E55" s="61"/>
      <c r="F55" s="40"/>
      <c r="G55" s="38">
        <f t="shared" ref="G55:R55" si="41">G56</f>
        <v>4</v>
      </c>
      <c r="H55" s="38">
        <f t="shared" si="41"/>
        <v>4</v>
      </c>
      <c r="I55" s="38">
        <f t="shared" si="41"/>
        <v>4</v>
      </c>
      <c r="J55" s="38">
        <f t="shared" si="41"/>
        <v>0</v>
      </c>
      <c r="K55" s="38">
        <f t="shared" si="41"/>
        <v>0</v>
      </c>
      <c r="L55" s="38">
        <f t="shared" si="41"/>
        <v>0</v>
      </c>
      <c r="M55" s="38">
        <f t="shared" si="41"/>
        <v>0</v>
      </c>
      <c r="N55" s="38">
        <f t="shared" si="41"/>
        <v>0</v>
      </c>
      <c r="O55" s="38">
        <f t="shared" si="41"/>
        <v>0</v>
      </c>
      <c r="P55" s="38">
        <f t="shared" si="41"/>
        <v>0</v>
      </c>
      <c r="Q55" s="38">
        <f t="shared" si="41"/>
        <v>0</v>
      </c>
      <c r="R55" s="38">
        <f t="shared" si="41"/>
        <v>0</v>
      </c>
    </row>
    <row r="56" ht="14.25" spans="1:18">
      <c r="A56" s="39"/>
      <c r="B56" s="40"/>
      <c r="C56" s="62">
        <v>2070204</v>
      </c>
      <c r="D56" s="63" t="s">
        <v>194</v>
      </c>
      <c r="E56" s="61">
        <v>30201</v>
      </c>
      <c r="F56" s="40" t="s">
        <v>358</v>
      </c>
      <c r="G56" s="38">
        <f t="shared" si="38"/>
        <v>4</v>
      </c>
      <c r="H56" s="38">
        <f t="shared" si="39"/>
        <v>4</v>
      </c>
      <c r="I56" s="41">
        <v>4</v>
      </c>
      <c r="J56" s="41"/>
      <c r="K56" s="41"/>
      <c r="L56" s="41"/>
      <c r="M56" s="38"/>
      <c r="N56" s="41"/>
      <c r="O56" s="41"/>
      <c r="P56" s="41"/>
      <c r="Q56" s="41"/>
      <c r="R56" s="41"/>
    </row>
    <row r="57" ht="45.75" spans="1:18">
      <c r="A57" s="39"/>
      <c r="B57" s="40" t="s">
        <v>398</v>
      </c>
      <c r="C57" s="63"/>
      <c r="D57" s="63"/>
      <c r="E57" s="61"/>
      <c r="F57" s="40"/>
      <c r="G57" s="38">
        <f t="shared" ref="G57:R57" si="42">G58</f>
        <v>15.05</v>
      </c>
      <c r="H57" s="38">
        <f t="shared" si="42"/>
        <v>15.05</v>
      </c>
      <c r="I57" s="38">
        <f t="shared" si="42"/>
        <v>15.05</v>
      </c>
      <c r="J57" s="38">
        <f t="shared" si="42"/>
        <v>0</v>
      </c>
      <c r="K57" s="38">
        <f t="shared" si="42"/>
        <v>0</v>
      </c>
      <c r="L57" s="38">
        <f t="shared" si="42"/>
        <v>0</v>
      </c>
      <c r="M57" s="38">
        <f t="shared" si="42"/>
        <v>0</v>
      </c>
      <c r="N57" s="38">
        <f t="shared" si="42"/>
        <v>0</v>
      </c>
      <c r="O57" s="38">
        <f t="shared" si="42"/>
        <v>0</v>
      </c>
      <c r="P57" s="38">
        <f t="shared" si="42"/>
        <v>0</v>
      </c>
      <c r="Q57" s="38">
        <f t="shared" si="42"/>
        <v>0</v>
      </c>
      <c r="R57" s="38">
        <f t="shared" si="42"/>
        <v>0</v>
      </c>
    </row>
    <row r="58" ht="14.25" spans="1:18">
      <c r="A58" s="39"/>
      <c r="B58" s="40"/>
      <c r="C58" s="63">
        <v>2070205</v>
      </c>
      <c r="D58" s="63" t="s">
        <v>195</v>
      </c>
      <c r="E58" s="61">
        <v>39999</v>
      </c>
      <c r="F58" s="40" t="s">
        <v>380</v>
      </c>
      <c r="G58" s="38">
        <f t="shared" ref="G58:G62" si="43">H58+L58+M58</f>
        <v>15.05</v>
      </c>
      <c r="H58" s="38">
        <f t="shared" ref="H58:H62" si="44">I58+M58+N58</f>
        <v>15.05</v>
      </c>
      <c r="I58" s="41">
        <v>15.05</v>
      </c>
      <c r="J58" s="41"/>
      <c r="K58" s="41"/>
      <c r="L58" s="41"/>
      <c r="M58" s="38"/>
      <c r="N58" s="41"/>
      <c r="O58" s="41"/>
      <c r="P58" s="41"/>
      <c r="Q58" s="41"/>
      <c r="R58" s="41"/>
    </row>
    <row r="59" ht="45.75" spans="1:18">
      <c r="A59" s="39"/>
      <c r="B59" s="40" t="s">
        <v>399</v>
      </c>
      <c r="C59" s="63"/>
      <c r="D59" s="63"/>
      <c r="E59" s="61"/>
      <c r="F59" s="40"/>
      <c r="G59" s="38">
        <f t="shared" ref="G59:R59" si="45">G60</f>
        <v>3.09</v>
      </c>
      <c r="H59" s="38">
        <f t="shared" si="45"/>
        <v>3.09</v>
      </c>
      <c r="I59" s="38">
        <f t="shared" si="45"/>
        <v>3.09</v>
      </c>
      <c r="J59" s="38">
        <f t="shared" si="45"/>
        <v>0</v>
      </c>
      <c r="K59" s="38">
        <f t="shared" si="45"/>
        <v>0</v>
      </c>
      <c r="L59" s="38">
        <f t="shared" si="45"/>
        <v>0</v>
      </c>
      <c r="M59" s="38">
        <f t="shared" si="45"/>
        <v>0</v>
      </c>
      <c r="N59" s="38">
        <f t="shared" si="45"/>
        <v>0</v>
      </c>
      <c r="O59" s="38">
        <f t="shared" si="45"/>
        <v>0</v>
      </c>
      <c r="P59" s="38">
        <f t="shared" si="45"/>
        <v>0</v>
      </c>
      <c r="Q59" s="38">
        <f t="shared" si="45"/>
        <v>0</v>
      </c>
      <c r="R59" s="38">
        <f t="shared" si="45"/>
        <v>0</v>
      </c>
    </row>
    <row r="60" ht="23.25" spans="1:18">
      <c r="A60" s="39"/>
      <c r="B60" s="40"/>
      <c r="C60" s="63">
        <v>2070205</v>
      </c>
      <c r="D60" s="63" t="s">
        <v>195</v>
      </c>
      <c r="E60" s="61">
        <v>30299</v>
      </c>
      <c r="F60" s="40" t="s">
        <v>374</v>
      </c>
      <c r="G60" s="38">
        <f t="shared" si="43"/>
        <v>3.09</v>
      </c>
      <c r="H60" s="38">
        <f t="shared" si="44"/>
        <v>3.09</v>
      </c>
      <c r="I60" s="41">
        <v>3.09</v>
      </c>
      <c r="J60" s="41"/>
      <c r="K60" s="41"/>
      <c r="L60" s="41"/>
      <c r="M60" s="38"/>
      <c r="N60" s="41"/>
      <c r="O60" s="41"/>
      <c r="P60" s="41"/>
      <c r="Q60" s="41"/>
      <c r="R60" s="41"/>
    </row>
    <row r="61" ht="45.75" spans="1:18">
      <c r="A61" s="39"/>
      <c r="B61" s="40" t="s">
        <v>400</v>
      </c>
      <c r="C61" s="63"/>
      <c r="D61" s="63"/>
      <c r="E61" s="61"/>
      <c r="F61" s="40"/>
      <c r="G61" s="38">
        <f t="shared" ref="G61:R61" si="46">G62</f>
        <v>103.54</v>
      </c>
      <c r="H61" s="38">
        <f t="shared" si="46"/>
        <v>103.54</v>
      </c>
      <c r="I61" s="38">
        <f t="shared" si="46"/>
        <v>103.54</v>
      </c>
      <c r="J61" s="38">
        <f t="shared" si="46"/>
        <v>0</v>
      </c>
      <c r="K61" s="38">
        <f t="shared" si="46"/>
        <v>0</v>
      </c>
      <c r="L61" s="38">
        <f t="shared" si="46"/>
        <v>0</v>
      </c>
      <c r="M61" s="38">
        <f t="shared" si="46"/>
        <v>0</v>
      </c>
      <c r="N61" s="38">
        <f t="shared" si="46"/>
        <v>0</v>
      </c>
      <c r="O61" s="38">
        <f t="shared" si="46"/>
        <v>0</v>
      </c>
      <c r="P61" s="38">
        <f t="shared" si="46"/>
        <v>0</v>
      </c>
      <c r="Q61" s="38">
        <f t="shared" si="46"/>
        <v>0</v>
      </c>
      <c r="R61" s="38">
        <f t="shared" si="46"/>
        <v>0</v>
      </c>
    </row>
    <row r="62" ht="23.25" spans="1:18">
      <c r="A62" s="39"/>
      <c r="B62" s="40"/>
      <c r="C62" s="63">
        <v>2070205</v>
      </c>
      <c r="D62" s="63" t="s">
        <v>195</v>
      </c>
      <c r="E62" s="61">
        <v>30299</v>
      </c>
      <c r="F62" s="40" t="s">
        <v>374</v>
      </c>
      <c r="G62" s="38">
        <f t="shared" si="43"/>
        <v>103.54</v>
      </c>
      <c r="H62" s="38">
        <f t="shared" si="44"/>
        <v>103.54</v>
      </c>
      <c r="I62" s="41">
        <v>103.54</v>
      </c>
      <c r="J62" s="41"/>
      <c r="K62" s="41"/>
      <c r="L62" s="41"/>
      <c r="M62" s="38"/>
      <c r="N62" s="41"/>
      <c r="O62" s="41"/>
      <c r="P62" s="41"/>
      <c r="Q62" s="41"/>
      <c r="R62" s="41"/>
    </row>
    <row r="63" ht="23.25" spans="1:18">
      <c r="A63" s="39"/>
      <c r="B63" s="40" t="s">
        <v>401</v>
      </c>
      <c r="C63" s="63"/>
      <c r="D63" s="63"/>
      <c r="E63" s="61"/>
      <c r="F63" s="40"/>
      <c r="G63" s="38">
        <f t="shared" ref="G63:R63" si="47">G64</f>
        <v>4</v>
      </c>
      <c r="H63" s="38">
        <f t="shared" si="47"/>
        <v>4</v>
      </c>
      <c r="I63" s="38">
        <f t="shared" si="47"/>
        <v>4</v>
      </c>
      <c r="J63" s="38">
        <f t="shared" si="47"/>
        <v>0</v>
      </c>
      <c r="K63" s="38">
        <f t="shared" si="47"/>
        <v>0</v>
      </c>
      <c r="L63" s="38">
        <f t="shared" si="47"/>
        <v>0</v>
      </c>
      <c r="M63" s="38">
        <f t="shared" si="47"/>
        <v>0</v>
      </c>
      <c r="N63" s="38">
        <f t="shared" si="47"/>
        <v>0</v>
      </c>
      <c r="O63" s="38">
        <f t="shared" si="47"/>
        <v>0</v>
      </c>
      <c r="P63" s="38">
        <f t="shared" si="47"/>
        <v>0</v>
      </c>
      <c r="Q63" s="38">
        <f t="shared" si="47"/>
        <v>0</v>
      </c>
      <c r="R63" s="38">
        <f t="shared" si="47"/>
        <v>0</v>
      </c>
    </row>
    <row r="64" ht="14.25" spans="1:18">
      <c r="A64" s="39"/>
      <c r="B64" s="40"/>
      <c r="C64" s="63">
        <v>2070205</v>
      </c>
      <c r="D64" s="63" t="s">
        <v>195</v>
      </c>
      <c r="E64" s="61">
        <v>30201</v>
      </c>
      <c r="F64" s="40" t="s">
        <v>358</v>
      </c>
      <c r="G64" s="38">
        <f t="shared" ref="G64:G68" si="48">H64+L64+M64</f>
        <v>4</v>
      </c>
      <c r="H64" s="38">
        <f t="shared" ref="H64:H68" si="49">I64+M64+N64</f>
        <v>4</v>
      </c>
      <c r="I64" s="41">
        <v>4</v>
      </c>
      <c r="J64" s="41"/>
      <c r="K64" s="41"/>
      <c r="L64" s="41"/>
      <c r="M64" s="38"/>
      <c r="N64" s="41"/>
      <c r="O64" s="41"/>
      <c r="P64" s="41"/>
      <c r="Q64" s="41"/>
      <c r="R64" s="41"/>
    </row>
    <row r="65" ht="57" spans="1:18">
      <c r="A65" s="39"/>
      <c r="B65" s="40" t="s">
        <v>402</v>
      </c>
      <c r="C65" s="63"/>
      <c r="D65" s="63"/>
      <c r="E65" s="61"/>
      <c r="F65" s="40"/>
      <c r="G65" s="38">
        <f t="shared" ref="G65:R65" si="50">G66</f>
        <v>8.91</v>
      </c>
      <c r="H65" s="38">
        <f t="shared" si="50"/>
        <v>8.91</v>
      </c>
      <c r="I65" s="38">
        <f t="shared" si="50"/>
        <v>8.91</v>
      </c>
      <c r="J65" s="38">
        <f t="shared" si="50"/>
        <v>0</v>
      </c>
      <c r="K65" s="38">
        <f t="shared" si="50"/>
        <v>0</v>
      </c>
      <c r="L65" s="38">
        <f t="shared" si="50"/>
        <v>0</v>
      </c>
      <c r="M65" s="38">
        <f t="shared" si="50"/>
        <v>0</v>
      </c>
      <c r="N65" s="38">
        <f t="shared" si="50"/>
        <v>0</v>
      </c>
      <c r="O65" s="38">
        <f t="shared" si="50"/>
        <v>0</v>
      </c>
      <c r="P65" s="38">
        <f t="shared" si="50"/>
        <v>0</v>
      </c>
      <c r="Q65" s="38">
        <f t="shared" si="50"/>
        <v>0</v>
      </c>
      <c r="R65" s="38">
        <f t="shared" si="50"/>
        <v>0</v>
      </c>
    </row>
    <row r="66" ht="23.25" spans="1:18">
      <c r="A66" s="39"/>
      <c r="B66" s="40"/>
      <c r="C66" s="63">
        <v>2070307</v>
      </c>
      <c r="D66" s="63" t="s">
        <v>196</v>
      </c>
      <c r="E66" s="61">
        <v>31099</v>
      </c>
      <c r="F66" s="40" t="s">
        <v>403</v>
      </c>
      <c r="G66" s="38">
        <f t="shared" si="48"/>
        <v>8.91</v>
      </c>
      <c r="H66" s="38">
        <f t="shared" si="49"/>
        <v>8.91</v>
      </c>
      <c r="I66" s="41">
        <v>8.91</v>
      </c>
      <c r="J66" s="41"/>
      <c r="K66" s="41"/>
      <c r="L66" s="41"/>
      <c r="M66" s="38"/>
      <c r="N66" s="41"/>
      <c r="O66" s="41"/>
      <c r="P66" s="41"/>
      <c r="Q66" s="41"/>
      <c r="R66" s="41"/>
    </row>
    <row r="67" ht="45.75" spans="1:18">
      <c r="A67" s="39"/>
      <c r="B67" s="40" t="s">
        <v>404</v>
      </c>
      <c r="C67" s="63"/>
      <c r="D67" s="63"/>
      <c r="E67" s="61"/>
      <c r="F67" s="40"/>
      <c r="G67" s="38">
        <f t="shared" ref="G67:R67" si="51">G68</f>
        <v>3.84</v>
      </c>
      <c r="H67" s="38">
        <f t="shared" si="51"/>
        <v>3.84</v>
      </c>
      <c r="I67" s="38">
        <f t="shared" si="51"/>
        <v>3.84</v>
      </c>
      <c r="J67" s="38">
        <f t="shared" si="51"/>
        <v>0</v>
      </c>
      <c r="K67" s="38">
        <f t="shared" si="51"/>
        <v>0</v>
      </c>
      <c r="L67" s="38">
        <f t="shared" si="51"/>
        <v>0</v>
      </c>
      <c r="M67" s="38">
        <f t="shared" si="51"/>
        <v>0</v>
      </c>
      <c r="N67" s="38">
        <f t="shared" si="51"/>
        <v>0</v>
      </c>
      <c r="O67" s="38">
        <f t="shared" si="51"/>
        <v>0</v>
      </c>
      <c r="P67" s="38">
        <f t="shared" si="51"/>
        <v>0</v>
      </c>
      <c r="Q67" s="38">
        <f t="shared" si="51"/>
        <v>0</v>
      </c>
      <c r="R67" s="38">
        <f t="shared" si="51"/>
        <v>0</v>
      </c>
    </row>
    <row r="68" ht="14.25" spans="1:18">
      <c r="A68" s="39"/>
      <c r="B68" s="40"/>
      <c r="C68" s="63">
        <v>2070899</v>
      </c>
      <c r="D68" s="63" t="s">
        <v>197</v>
      </c>
      <c r="E68" s="61">
        <v>30201</v>
      </c>
      <c r="F68" s="40" t="s">
        <v>358</v>
      </c>
      <c r="G68" s="38">
        <f t="shared" si="48"/>
        <v>3.84</v>
      </c>
      <c r="H68" s="38">
        <f t="shared" si="49"/>
        <v>3.84</v>
      </c>
      <c r="I68" s="41">
        <v>3.84</v>
      </c>
      <c r="J68" s="41"/>
      <c r="K68" s="41"/>
      <c r="L68" s="41"/>
      <c r="M68" s="38"/>
      <c r="N68" s="41"/>
      <c r="O68" s="41"/>
      <c r="P68" s="41"/>
      <c r="Q68" s="41"/>
      <c r="R68" s="41"/>
    </row>
    <row r="69" ht="45.75" spans="1:18">
      <c r="A69" s="39"/>
      <c r="B69" s="40" t="s">
        <v>376</v>
      </c>
      <c r="C69" s="63"/>
      <c r="D69" s="63"/>
      <c r="E69" s="61"/>
      <c r="F69" s="40"/>
      <c r="G69" s="38">
        <f t="shared" ref="G69:R69" si="52">G70</f>
        <v>16.2</v>
      </c>
      <c r="H69" s="38">
        <f t="shared" si="52"/>
        <v>16.2</v>
      </c>
      <c r="I69" s="38">
        <f t="shared" si="52"/>
        <v>16.2</v>
      </c>
      <c r="J69" s="38">
        <f t="shared" si="52"/>
        <v>0</v>
      </c>
      <c r="K69" s="38">
        <f t="shared" si="52"/>
        <v>0</v>
      </c>
      <c r="L69" s="38">
        <f t="shared" si="52"/>
        <v>0</v>
      </c>
      <c r="M69" s="38">
        <f t="shared" si="52"/>
        <v>0</v>
      </c>
      <c r="N69" s="38">
        <f t="shared" si="52"/>
        <v>0</v>
      </c>
      <c r="O69" s="38">
        <f t="shared" si="52"/>
        <v>0</v>
      </c>
      <c r="P69" s="38">
        <f t="shared" si="52"/>
        <v>0</v>
      </c>
      <c r="Q69" s="38">
        <f t="shared" si="52"/>
        <v>0</v>
      </c>
      <c r="R69" s="38">
        <f t="shared" si="52"/>
        <v>0</v>
      </c>
    </row>
    <row r="70" ht="23.25" spans="1:18">
      <c r="A70" s="39"/>
      <c r="B70" s="40"/>
      <c r="C70" s="63">
        <v>2070899</v>
      </c>
      <c r="D70" s="63" t="s">
        <v>197</v>
      </c>
      <c r="E70" s="61">
        <v>30299</v>
      </c>
      <c r="F70" s="40" t="s">
        <v>374</v>
      </c>
      <c r="G70" s="38">
        <f t="shared" ref="G70:G74" si="53">H70+L70+M70</f>
        <v>16.2</v>
      </c>
      <c r="H70" s="38">
        <f t="shared" ref="H70:H74" si="54">I70+M70+N70</f>
        <v>16.2</v>
      </c>
      <c r="I70" s="41">
        <v>16.2</v>
      </c>
      <c r="J70" s="41"/>
      <c r="K70" s="41"/>
      <c r="L70" s="41"/>
      <c r="M70" s="38"/>
      <c r="N70" s="41"/>
      <c r="O70" s="41"/>
      <c r="P70" s="41"/>
      <c r="Q70" s="41"/>
      <c r="R70" s="41"/>
    </row>
    <row r="71" ht="57" spans="1:18">
      <c r="A71" s="39"/>
      <c r="B71" s="40" t="s">
        <v>405</v>
      </c>
      <c r="C71" s="63"/>
      <c r="D71" s="63"/>
      <c r="E71" s="61"/>
      <c r="F71" s="40"/>
      <c r="G71" s="38">
        <f t="shared" ref="G71:R71" si="55">G72</f>
        <v>5.22</v>
      </c>
      <c r="H71" s="38">
        <f t="shared" si="55"/>
        <v>5.22</v>
      </c>
      <c r="I71" s="38">
        <f t="shared" si="55"/>
        <v>5.22</v>
      </c>
      <c r="J71" s="38">
        <f t="shared" si="55"/>
        <v>0</v>
      </c>
      <c r="K71" s="38">
        <f t="shared" si="55"/>
        <v>0</v>
      </c>
      <c r="L71" s="38">
        <f t="shared" si="55"/>
        <v>0</v>
      </c>
      <c r="M71" s="38">
        <f t="shared" si="55"/>
        <v>0</v>
      </c>
      <c r="N71" s="38">
        <f t="shared" si="55"/>
        <v>0</v>
      </c>
      <c r="O71" s="38">
        <f t="shared" si="55"/>
        <v>0</v>
      </c>
      <c r="P71" s="38">
        <f t="shared" si="55"/>
        <v>0</v>
      </c>
      <c r="Q71" s="38">
        <f t="shared" si="55"/>
        <v>0</v>
      </c>
      <c r="R71" s="38">
        <f t="shared" si="55"/>
        <v>0</v>
      </c>
    </row>
    <row r="72" ht="14.25" spans="1:18">
      <c r="A72" s="39"/>
      <c r="B72" s="40"/>
      <c r="C72" s="63">
        <v>2070899</v>
      </c>
      <c r="D72" s="63" t="s">
        <v>197</v>
      </c>
      <c r="E72" s="61">
        <v>39999</v>
      </c>
      <c r="F72" s="40" t="s">
        <v>380</v>
      </c>
      <c r="G72" s="38">
        <f t="shared" si="53"/>
        <v>5.22</v>
      </c>
      <c r="H72" s="38">
        <f t="shared" si="54"/>
        <v>5.22</v>
      </c>
      <c r="I72" s="41">
        <v>5.22</v>
      </c>
      <c r="J72" s="41"/>
      <c r="K72" s="41"/>
      <c r="L72" s="41"/>
      <c r="M72" s="38"/>
      <c r="N72" s="41"/>
      <c r="O72" s="41"/>
      <c r="P72" s="41"/>
      <c r="Q72" s="41"/>
      <c r="R72" s="41"/>
    </row>
    <row r="73" ht="23.25" spans="1:18">
      <c r="A73" s="39"/>
      <c r="B73" s="40" t="s">
        <v>406</v>
      </c>
      <c r="C73" s="63"/>
      <c r="D73" s="63"/>
      <c r="E73" s="61"/>
      <c r="F73" s="40"/>
      <c r="G73" s="38">
        <f t="shared" ref="G73:R73" si="56">G74</f>
        <v>62.5</v>
      </c>
      <c r="H73" s="38">
        <f t="shared" si="56"/>
        <v>62.5</v>
      </c>
      <c r="I73" s="38">
        <f t="shared" si="56"/>
        <v>62.5</v>
      </c>
      <c r="J73" s="38">
        <f t="shared" si="56"/>
        <v>0</v>
      </c>
      <c r="K73" s="38">
        <f t="shared" si="56"/>
        <v>0</v>
      </c>
      <c r="L73" s="38">
        <f t="shared" si="56"/>
        <v>0</v>
      </c>
      <c r="M73" s="38">
        <f t="shared" si="56"/>
        <v>0</v>
      </c>
      <c r="N73" s="38">
        <f t="shared" si="56"/>
        <v>0</v>
      </c>
      <c r="O73" s="38">
        <f t="shared" si="56"/>
        <v>0</v>
      </c>
      <c r="P73" s="38">
        <f t="shared" si="56"/>
        <v>0</v>
      </c>
      <c r="Q73" s="38">
        <f t="shared" si="56"/>
        <v>0</v>
      </c>
      <c r="R73" s="38">
        <f t="shared" si="56"/>
        <v>0</v>
      </c>
    </row>
    <row r="74" ht="23.25" spans="1:18">
      <c r="A74" s="39"/>
      <c r="B74" s="40"/>
      <c r="C74" s="63">
        <v>2070899</v>
      </c>
      <c r="D74" s="63" t="s">
        <v>197</v>
      </c>
      <c r="E74" s="61">
        <v>30213</v>
      </c>
      <c r="F74" s="40" t="s">
        <v>407</v>
      </c>
      <c r="G74" s="38">
        <f t="shared" si="53"/>
        <v>62.5</v>
      </c>
      <c r="H74" s="38">
        <f t="shared" si="54"/>
        <v>62.5</v>
      </c>
      <c r="I74" s="41">
        <v>62.5</v>
      </c>
      <c r="J74" s="41"/>
      <c r="K74" s="41"/>
      <c r="L74" s="41"/>
      <c r="M74" s="38"/>
      <c r="N74" s="41"/>
      <c r="O74" s="41"/>
      <c r="P74" s="41"/>
      <c r="Q74" s="41"/>
      <c r="R74" s="41"/>
    </row>
    <row r="75" ht="57" spans="1:18">
      <c r="A75" s="39"/>
      <c r="B75" s="40" t="s">
        <v>387</v>
      </c>
      <c r="C75" s="63"/>
      <c r="D75" s="63"/>
      <c r="E75" s="61"/>
      <c r="F75" s="40"/>
      <c r="G75" s="38">
        <f t="shared" ref="G75:R75" si="57">G76</f>
        <v>7.48</v>
      </c>
      <c r="H75" s="38">
        <f t="shared" si="57"/>
        <v>7.48</v>
      </c>
      <c r="I75" s="38">
        <f t="shared" si="57"/>
        <v>7.48</v>
      </c>
      <c r="J75" s="38">
        <f t="shared" si="57"/>
        <v>0</v>
      </c>
      <c r="K75" s="38">
        <f t="shared" si="57"/>
        <v>0</v>
      </c>
      <c r="L75" s="38">
        <f t="shared" si="57"/>
        <v>0</v>
      </c>
      <c r="M75" s="38">
        <f t="shared" si="57"/>
        <v>0</v>
      </c>
      <c r="N75" s="38">
        <f t="shared" si="57"/>
        <v>0</v>
      </c>
      <c r="O75" s="38">
        <f t="shared" si="57"/>
        <v>0</v>
      </c>
      <c r="P75" s="38">
        <f t="shared" si="57"/>
        <v>0</v>
      </c>
      <c r="Q75" s="38">
        <f t="shared" si="57"/>
        <v>0</v>
      </c>
      <c r="R75" s="38">
        <f t="shared" si="57"/>
        <v>0</v>
      </c>
    </row>
    <row r="76" ht="14.25" spans="1:18">
      <c r="A76" s="39"/>
      <c r="B76" s="40"/>
      <c r="C76" s="63">
        <v>2079999</v>
      </c>
      <c r="D76" s="63" t="s">
        <v>198</v>
      </c>
      <c r="E76" s="61">
        <v>39999</v>
      </c>
      <c r="F76" s="40" t="s">
        <v>380</v>
      </c>
      <c r="G76" s="38">
        <f t="shared" ref="G76:G80" si="58">H76+L76+M76</f>
        <v>7.48</v>
      </c>
      <c r="H76" s="38">
        <f t="shared" ref="H76:H80" si="59">I76+M76+N76</f>
        <v>7.48</v>
      </c>
      <c r="I76" s="41">
        <v>7.48</v>
      </c>
      <c r="J76" s="41"/>
      <c r="K76" s="41"/>
      <c r="L76" s="41"/>
      <c r="M76" s="38"/>
      <c r="N76" s="41"/>
      <c r="O76" s="41"/>
      <c r="P76" s="41"/>
      <c r="Q76" s="41"/>
      <c r="R76" s="41"/>
    </row>
    <row r="77" ht="45.75" spans="1:18">
      <c r="A77" s="39"/>
      <c r="B77" s="40" t="s">
        <v>408</v>
      </c>
      <c r="C77" s="63"/>
      <c r="D77" s="63"/>
      <c r="E77" s="61"/>
      <c r="F77" s="40"/>
      <c r="G77" s="38">
        <f t="shared" ref="G77:R77" si="60">G78</f>
        <v>15.06</v>
      </c>
      <c r="H77" s="38">
        <f t="shared" si="60"/>
        <v>15.06</v>
      </c>
      <c r="I77" s="38">
        <f t="shared" si="60"/>
        <v>15.06</v>
      </c>
      <c r="J77" s="38">
        <f t="shared" si="60"/>
        <v>0</v>
      </c>
      <c r="K77" s="38">
        <f t="shared" si="60"/>
        <v>0</v>
      </c>
      <c r="L77" s="38">
        <f t="shared" si="60"/>
        <v>0</v>
      </c>
      <c r="M77" s="38">
        <f t="shared" si="60"/>
        <v>0</v>
      </c>
      <c r="N77" s="38">
        <f t="shared" si="60"/>
        <v>0</v>
      </c>
      <c r="O77" s="38">
        <f t="shared" si="60"/>
        <v>0</v>
      </c>
      <c r="P77" s="38">
        <f t="shared" si="60"/>
        <v>0</v>
      </c>
      <c r="Q77" s="38">
        <f t="shared" si="60"/>
        <v>0</v>
      </c>
      <c r="R77" s="38">
        <f t="shared" si="60"/>
        <v>0</v>
      </c>
    </row>
    <row r="78" ht="14.25" spans="1:18">
      <c r="A78" s="39"/>
      <c r="B78" s="40"/>
      <c r="C78" s="63">
        <v>2079999</v>
      </c>
      <c r="D78" s="63" t="s">
        <v>198</v>
      </c>
      <c r="E78" s="61">
        <v>39999</v>
      </c>
      <c r="F78" s="40" t="s">
        <v>380</v>
      </c>
      <c r="G78" s="38">
        <f t="shared" si="58"/>
        <v>15.06</v>
      </c>
      <c r="H78" s="38">
        <f t="shared" si="59"/>
        <v>15.06</v>
      </c>
      <c r="I78" s="41">
        <v>15.06</v>
      </c>
      <c r="J78" s="41"/>
      <c r="K78" s="41"/>
      <c r="L78" s="41"/>
      <c r="M78" s="38"/>
      <c r="N78" s="41"/>
      <c r="O78" s="41"/>
      <c r="P78" s="41"/>
      <c r="Q78" s="41"/>
      <c r="R78" s="41"/>
    </row>
    <row r="79" ht="45.75" spans="1:18">
      <c r="A79" s="39"/>
      <c r="B79" s="40" t="s">
        <v>409</v>
      </c>
      <c r="C79" s="63"/>
      <c r="D79" s="63"/>
      <c r="E79" s="61"/>
      <c r="F79" s="40"/>
      <c r="G79" s="38">
        <f t="shared" ref="G79:R79" si="61">G80</f>
        <v>170</v>
      </c>
      <c r="H79" s="38">
        <f t="shared" si="61"/>
        <v>170</v>
      </c>
      <c r="I79" s="38">
        <f t="shared" si="61"/>
        <v>170</v>
      </c>
      <c r="J79" s="38">
        <f t="shared" si="61"/>
        <v>0</v>
      </c>
      <c r="K79" s="38">
        <f t="shared" si="61"/>
        <v>0</v>
      </c>
      <c r="L79" s="38">
        <f t="shared" si="61"/>
        <v>0</v>
      </c>
      <c r="M79" s="38">
        <f t="shared" si="61"/>
        <v>0</v>
      </c>
      <c r="N79" s="38">
        <f t="shared" si="61"/>
        <v>0</v>
      </c>
      <c r="O79" s="38">
        <f t="shared" si="61"/>
        <v>0</v>
      </c>
      <c r="P79" s="38">
        <f t="shared" si="61"/>
        <v>0</v>
      </c>
      <c r="Q79" s="38">
        <f t="shared" si="61"/>
        <v>0</v>
      </c>
      <c r="R79" s="38">
        <f t="shared" si="61"/>
        <v>0</v>
      </c>
    </row>
    <row r="80" ht="23.25" spans="1:18">
      <c r="A80" s="39"/>
      <c r="B80" s="40"/>
      <c r="C80" s="63">
        <v>2320303</v>
      </c>
      <c r="D80" s="63" t="s">
        <v>203</v>
      </c>
      <c r="E80" s="61">
        <v>30702</v>
      </c>
      <c r="F80" s="40" t="s">
        <v>410</v>
      </c>
      <c r="G80" s="38">
        <f t="shared" si="58"/>
        <v>170</v>
      </c>
      <c r="H80" s="38">
        <f t="shared" si="59"/>
        <v>170</v>
      </c>
      <c r="I80" s="41">
        <v>170</v>
      </c>
      <c r="J80" s="41"/>
      <c r="K80" s="41"/>
      <c r="L80" s="41"/>
      <c r="M80" s="38"/>
      <c r="N80" s="41"/>
      <c r="O80" s="41"/>
      <c r="P80" s="41"/>
      <c r="Q80" s="41"/>
      <c r="R80" s="41"/>
    </row>
    <row r="81" customFormat="1"/>
    <row r="82" ht="86" customHeight="1" spans="1:18">
      <c r="A82" s="65" t="s">
        <v>411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</row>
  </sheetData>
  <mergeCells count="14">
    <mergeCell ref="A1:R1"/>
    <mergeCell ref="A2:R2"/>
    <mergeCell ref="A3:L3"/>
    <mergeCell ref="M3:R3"/>
    <mergeCell ref="C4:D4"/>
    <mergeCell ref="E4:F4"/>
    <mergeCell ref="H4:K4"/>
    <mergeCell ref="M4:R4"/>
    <mergeCell ref="A6:F6"/>
    <mergeCell ref="A82:R82"/>
    <mergeCell ref="A4:A5"/>
    <mergeCell ref="B4:B5"/>
    <mergeCell ref="G4:G5"/>
    <mergeCell ref="L4:L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E11"/>
  <sheetViews>
    <sheetView workbookViewId="0">
      <selection activeCell="B18" sqref="B18"/>
    </sheetView>
  </sheetViews>
  <sheetFormatPr defaultColWidth="9" defaultRowHeight="13.5" outlineLevelCol="4"/>
  <cols>
    <col min="1" max="5" width="18" customWidth="1"/>
  </cols>
  <sheetData>
    <row r="1" customHeight="1" spans="1:5">
      <c r="A1" s="1" t="s">
        <v>412</v>
      </c>
      <c r="B1" s="1"/>
      <c r="C1" s="1"/>
      <c r="D1" s="1"/>
      <c r="E1" s="1"/>
    </row>
    <row r="2" ht="15" customHeight="1" spans="1:5">
      <c r="A2" s="2" t="s">
        <v>413</v>
      </c>
      <c r="B2" s="2"/>
      <c r="C2" s="2"/>
      <c r="D2" s="2"/>
      <c r="E2" s="2"/>
    </row>
    <row r="3" ht="15" customHeight="1" spans="1:5">
      <c r="A3" s="42" t="s">
        <v>209</v>
      </c>
      <c r="B3" s="42"/>
      <c r="C3" s="42"/>
      <c r="D3" s="32" t="s">
        <v>81</v>
      </c>
      <c r="E3" s="32"/>
    </row>
    <row r="4" ht="15" customHeight="1" spans="1:5">
      <c r="A4" s="33" t="s">
        <v>135</v>
      </c>
      <c r="B4" s="34" t="s">
        <v>414</v>
      </c>
      <c r="C4" s="34"/>
      <c r="D4" s="34"/>
      <c r="E4" s="34"/>
    </row>
    <row r="5" ht="14.25" spans="1:5">
      <c r="A5" s="33"/>
      <c r="B5" s="35" t="s">
        <v>138</v>
      </c>
      <c r="C5" s="34" t="s">
        <v>415</v>
      </c>
      <c r="D5" s="34" t="s">
        <v>416</v>
      </c>
      <c r="E5" s="34" t="s">
        <v>417</v>
      </c>
    </row>
    <row r="6" ht="14.25" spans="1:5">
      <c r="A6" s="43" t="s">
        <v>152</v>
      </c>
      <c r="B6" s="36" t="s">
        <v>418</v>
      </c>
      <c r="C6" s="37">
        <v>2</v>
      </c>
      <c r="D6" s="37">
        <v>3</v>
      </c>
      <c r="E6" s="37">
        <v>4</v>
      </c>
    </row>
    <row r="7" ht="14.25" spans="1:5">
      <c r="A7" s="44" t="s">
        <v>138</v>
      </c>
      <c r="B7" s="45">
        <f>B8+B9</f>
        <v>0</v>
      </c>
      <c r="C7" s="45">
        <f>C8+C9</f>
        <v>0</v>
      </c>
      <c r="D7" s="45">
        <f>D8+D9</f>
        <v>0</v>
      </c>
      <c r="E7" s="45">
        <f>E8+E9</f>
        <v>0</v>
      </c>
    </row>
    <row r="8" ht="23.25" spans="1:5">
      <c r="A8" s="46" t="s">
        <v>419</v>
      </c>
      <c r="B8" s="38">
        <f>C8+D8+E8</f>
        <v>0</v>
      </c>
      <c r="C8" s="41">
        <v>0</v>
      </c>
      <c r="D8" s="41">
        <v>0</v>
      </c>
      <c r="E8" s="41">
        <v>0</v>
      </c>
    </row>
    <row r="9" ht="14.25" spans="1:5">
      <c r="A9" s="39"/>
      <c r="B9" s="38">
        <f>C9+D9+E9</f>
        <v>0</v>
      </c>
      <c r="C9" s="41">
        <v>0</v>
      </c>
      <c r="D9" s="41">
        <v>0</v>
      </c>
      <c r="E9" s="41">
        <v>0</v>
      </c>
    </row>
    <row r="11" spans="1:1">
      <c r="A11" t="s">
        <v>131</v>
      </c>
    </row>
  </sheetData>
  <mergeCells count="6">
    <mergeCell ref="A1:E1"/>
    <mergeCell ref="A2:E2"/>
    <mergeCell ref="A3:C3"/>
    <mergeCell ref="D3:E3"/>
    <mergeCell ref="B4:E4"/>
    <mergeCell ref="A4:A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F15"/>
  <sheetViews>
    <sheetView workbookViewId="0">
      <selection activeCell="C18" sqref="C18"/>
    </sheetView>
  </sheetViews>
  <sheetFormatPr defaultColWidth="9" defaultRowHeight="13.5" outlineLevelCol="5"/>
  <cols>
    <col min="1" max="6" width="19.125" customWidth="1"/>
  </cols>
  <sheetData>
    <row r="1" customHeight="1" spans="1:6">
      <c r="A1" s="1" t="s">
        <v>420</v>
      </c>
      <c r="B1" s="1"/>
      <c r="C1" s="1"/>
      <c r="D1" s="1"/>
      <c r="E1" s="1"/>
      <c r="F1" s="1"/>
    </row>
    <row r="2" ht="15" customHeight="1" spans="1:6">
      <c r="A2" s="2" t="s">
        <v>421</v>
      </c>
      <c r="B2" s="2"/>
      <c r="C2" s="2"/>
      <c r="D2" s="2"/>
      <c r="E2" s="2"/>
      <c r="F2" s="2"/>
    </row>
    <row r="3" ht="15" customHeight="1" spans="1:6">
      <c r="A3" s="31" t="s">
        <v>80</v>
      </c>
      <c r="B3" s="31"/>
      <c r="C3" s="31"/>
      <c r="D3" s="31"/>
      <c r="E3" s="32" t="s">
        <v>81</v>
      </c>
      <c r="F3" s="32"/>
    </row>
    <row r="4" ht="15" customHeight="1" spans="1:6">
      <c r="A4" s="33" t="s">
        <v>135</v>
      </c>
      <c r="B4" s="34" t="s">
        <v>338</v>
      </c>
      <c r="C4" s="34" t="s">
        <v>422</v>
      </c>
      <c r="D4" s="34"/>
      <c r="E4" s="34"/>
      <c r="F4" s="34"/>
    </row>
    <row r="5" ht="14.25" spans="1:6">
      <c r="A5" s="33"/>
      <c r="B5" s="34"/>
      <c r="C5" s="35" t="s">
        <v>138</v>
      </c>
      <c r="D5" s="34" t="s">
        <v>169</v>
      </c>
      <c r="E5" s="34" t="s">
        <v>423</v>
      </c>
      <c r="F5" s="34" t="s">
        <v>171</v>
      </c>
    </row>
    <row r="6" ht="15" customHeight="1" spans="1:6">
      <c r="A6" s="36" t="s">
        <v>152</v>
      </c>
      <c r="B6" s="36"/>
      <c r="C6" s="37" t="s">
        <v>418</v>
      </c>
      <c r="D6" s="37">
        <v>2</v>
      </c>
      <c r="E6" s="37">
        <v>3</v>
      </c>
      <c r="F6" s="37">
        <v>4</v>
      </c>
    </row>
    <row r="7" ht="14.25" spans="1:6">
      <c r="A7" s="36"/>
      <c r="B7" s="37" t="s">
        <v>138</v>
      </c>
      <c r="C7" s="38">
        <f>C8+C11</f>
        <v>0</v>
      </c>
      <c r="D7" s="38">
        <f>D8+D11</f>
        <v>0</v>
      </c>
      <c r="E7" s="38">
        <f>E8+E11</f>
        <v>0</v>
      </c>
      <c r="F7" s="38">
        <f>F8+F11</f>
        <v>0</v>
      </c>
    </row>
    <row r="8" ht="14.25" spans="1:6">
      <c r="A8" s="39" t="s">
        <v>419</v>
      </c>
      <c r="B8" s="40"/>
      <c r="C8" s="38">
        <f>SUM(C9:C10)</f>
        <v>0</v>
      </c>
      <c r="D8" s="38">
        <f>SUM(D9:D10)</f>
        <v>0</v>
      </c>
      <c r="E8" s="38">
        <f>SUM(E9:E10)</f>
        <v>0</v>
      </c>
      <c r="F8" s="38">
        <f>SUM(F9:F10)</f>
        <v>0</v>
      </c>
    </row>
    <row r="9" ht="14.25" spans="1:6">
      <c r="A9" s="39"/>
      <c r="B9" s="40" t="s">
        <v>424</v>
      </c>
      <c r="C9" s="38">
        <f t="shared" ref="C9:C13" si="0">D9+E9+F9</f>
        <v>0</v>
      </c>
      <c r="D9" s="41">
        <v>0</v>
      </c>
      <c r="E9" s="41">
        <v>0</v>
      </c>
      <c r="F9" s="41">
        <v>0</v>
      </c>
    </row>
    <row r="10" ht="14.25" spans="1:6">
      <c r="A10" s="39"/>
      <c r="B10" s="40" t="s">
        <v>425</v>
      </c>
      <c r="C10" s="38">
        <f t="shared" si="0"/>
        <v>0</v>
      </c>
      <c r="D10" s="41">
        <v>0</v>
      </c>
      <c r="E10" s="41">
        <v>0</v>
      </c>
      <c r="F10" s="41">
        <v>0</v>
      </c>
    </row>
    <row r="11" ht="14.25" spans="1:6">
      <c r="A11" s="39"/>
      <c r="B11" s="40"/>
      <c r="C11" s="38">
        <f>SUM(C12:C13)</f>
        <v>0</v>
      </c>
      <c r="D11" s="38">
        <f>SUM(D12:D13)</f>
        <v>0</v>
      </c>
      <c r="E11" s="38">
        <f>SUM(E12:E13)</f>
        <v>0</v>
      </c>
      <c r="F11" s="38">
        <f>SUM(F12:F13)</f>
        <v>0</v>
      </c>
    </row>
    <row r="12" ht="14.25" spans="1:6">
      <c r="A12" s="39"/>
      <c r="B12" s="40"/>
      <c r="C12" s="38">
        <f t="shared" si="0"/>
        <v>0</v>
      </c>
      <c r="D12" s="41">
        <v>0</v>
      </c>
      <c r="E12" s="41">
        <v>0</v>
      </c>
      <c r="F12" s="41">
        <v>0</v>
      </c>
    </row>
    <row r="13" ht="14.25" spans="1:6">
      <c r="A13" s="39"/>
      <c r="B13" s="40"/>
      <c r="C13" s="38">
        <f t="shared" si="0"/>
        <v>0</v>
      </c>
      <c r="D13" s="41">
        <v>0</v>
      </c>
      <c r="E13" s="41">
        <v>0</v>
      </c>
      <c r="F13" s="41">
        <v>0</v>
      </c>
    </row>
    <row r="15" spans="1:1">
      <c r="A15" t="s">
        <v>131</v>
      </c>
    </row>
  </sheetData>
  <mergeCells count="8">
    <mergeCell ref="A1:F1"/>
    <mergeCell ref="A2:F2"/>
    <mergeCell ref="A3:D3"/>
    <mergeCell ref="E3:F3"/>
    <mergeCell ref="C4:F4"/>
    <mergeCell ref="A6:B6"/>
    <mergeCell ref="A4:A5"/>
    <mergeCell ref="B4:B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L61"/>
  <sheetViews>
    <sheetView workbookViewId="0">
      <selection activeCell="C7" sqref="A1:L61"/>
    </sheetView>
  </sheetViews>
  <sheetFormatPr defaultColWidth="9" defaultRowHeight="13.5"/>
  <cols>
    <col min="1" max="2" width="14.125" customWidth="1"/>
    <col min="3" max="3" width="12.625"/>
    <col min="5" max="5" width="13.625" customWidth="1"/>
    <col min="7" max="7" width="11.5" customWidth="1"/>
    <col min="8" max="8" width="12.5" customWidth="1"/>
    <col min="12" max="12" width="17.6916666666667" customWidth="1"/>
  </cols>
  <sheetData>
    <row r="1" customHeight="1" spans="1:12">
      <c r="A1" s="1" t="s">
        <v>426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427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" customHeight="1" spans="1:12">
      <c r="A3" s="3" t="s">
        <v>163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customHeight="1" spans="1:12">
      <c r="A4" s="4" t="s">
        <v>428</v>
      </c>
      <c r="B4" s="5" t="s">
        <v>135</v>
      </c>
      <c r="C4" s="5" t="s">
        <v>429</v>
      </c>
      <c r="D4" s="5" t="s">
        <v>338</v>
      </c>
      <c r="E4" s="5" t="s">
        <v>430</v>
      </c>
      <c r="F4" s="5" t="s">
        <v>431</v>
      </c>
      <c r="G4" s="5" t="s">
        <v>432</v>
      </c>
      <c r="H4" s="5" t="s">
        <v>433</v>
      </c>
      <c r="I4" s="5" t="s">
        <v>434</v>
      </c>
      <c r="J4" s="5" t="s">
        <v>435</v>
      </c>
      <c r="K4" s="5" t="s">
        <v>436</v>
      </c>
      <c r="L4" s="5" t="s">
        <v>437</v>
      </c>
    </row>
    <row r="5" ht="14.25" spans="1:12">
      <c r="A5" s="6"/>
      <c r="B5" s="7"/>
      <c r="C5" s="5"/>
      <c r="D5" s="5"/>
      <c r="E5" s="5"/>
      <c r="F5" s="5"/>
      <c r="G5" s="5"/>
      <c r="H5" s="5"/>
      <c r="I5" s="5"/>
      <c r="J5" s="5"/>
      <c r="K5" s="5"/>
      <c r="L5" s="5"/>
    </row>
    <row r="6" ht="14.25" spans="1:12">
      <c r="A6" s="8">
        <v>1</v>
      </c>
      <c r="B6" s="8">
        <v>2</v>
      </c>
      <c r="C6" s="9">
        <v>3</v>
      </c>
      <c r="D6" s="9">
        <v>4</v>
      </c>
      <c r="E6" s="9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9">
        <v>12</v>
      </c>
    </row>
    <row r="7" ht="22.5" spans="1:12">
      <c r="A7" s="155" t="s">
        <v>438</v>
      </c>
      <c r="B7" s="8" t="s">
        <v>439</v>
      </c>
      <c r="C7" s="11"/>
      <c r="D7" s="8" t="s">
        <v>440</v>
      </c>
      <c r="E7" s="8" t="s">
        <v>441</v>
      </c>
      <c r="F7" s="12" t="s">
        <v>442</v>
      </c>
      <c r="G7" s="13" t="s">
        <v>443</v>
      </c>
      <c r="H7" s="14" t="s">
        <v>444</v>
      </c>
      <c r="I7" s="24" t="s">
        <v>445</v>
      </c>
      <c r="J7" s="25" t="s">
        <v>446</v>
      </c>
      <c r="K7" s="26" t="s">
        <v>447</v>
      </c>
      <c r="L7" s="27"/>
    </row>
    <row r="8" spans="1:12">
      <c r="A8" s="8"/>
      <c r="B8" s="8"/>
      <c r="C8" s="11"/>
      <c r="D8" s="8"/>
      <c r="E8" s="8"/>
      <c r="F8" s="12"/>
      <c r="G8" s="13"/>
      <c r="H8" s="14" t="s">
        <v>448</v>
      </c>
      <c r="I8" s="24" t="s">
        <v>449</v>
      </c>
      <c r="J8" s="25">
        <v>12</v>
      </c>
      <c r="K8" s="26" t="s">
        <v>450</v>
      </c>
      <c r="L8" s="27"/>
    </row>
    <row r="9" spans="1:12">
      <c r="A9" s="8"/>
      <c r="B9" s="8"/>
      <c r="C9" s="11"/>
      <c r="D9" s="8"/>
      <c r="E9" s="8"/>
      <c r="F9" s="12"/>
      <c r="G9" s="13" t="s">
        <v>451</v>
      </c>
      <c r="H9" s="14" t="s">
        <v>452</v>
      </c>
      <c r="I9" s="24" t="s">
        <v>445</v>
      </c>
      <c r="J9" s="25" t="s">
        <v>453</v>
      </c>
      <c r="K9" s="26" t="s">
        <v>454</v>
      </c>
      <c r="L9" s="28"/>
    </row>
    <row r="10" spans="1:12">
      <c r="A10" s="8"/>
      <c r="B10" s="8"/>
      <c r="C10" s="11"/>
      <c r="D10" s="8"/>
      <c r="E10" s="8"/>
      <c r="F10" s="12"/>
      <c r="G10" s="13" t="s">
        <v>455</v>
      </c>
      <c r="H10" s="14" t="s">
        <v>456</v>
      </c>
      <c r="I10" s="24" t="s">
        <v>457</v>
      </c>
      <c r="J10" s="25" t="s">
        <v>458</v>
      </c>
      <c r="K10" s="14"/>
      <c r="L10" s="28"/>
    </row>
    <row r="11" spans="1:12">
      <c r="A11" s="8"/>
      <c r="B11" s="8"/>
      <c r="C11" s="11"/>
      <c r="D11" s="8"/>
      <c r="E11" s="8"/>
      <c r="F11" s="12"/>
      <c r="G11" s="13" t="s">
        <v>459</v>
      </c>
      <c r="H11" s="14" t="s">
        <v>460</v>
      </c>
      <c r="I11" s="24" t="s">
        <v>461</v>
      </c>
      <c r="J11" s="25">
        <v>4</v>
      </c>
      <c r="K11" s="14" t="s">
        <v>462</v>
      </c>
      <c r="L11" s="28"/>
    </row>
    <row r="12" ht="42" customHeight="1" spans="1:12">
      <c r="A12" s="8"/>
      <c r="B12" s="8"/>
      <c r="C12" s="11"/>
      <c r="D12" s="8"/>
      <c r="E12" s="8"/>
      <c r="F12" s="12" t="s">
        <v>463</v>
      </c>
      <c r="G12" s="13" t="s">
        <v>464</v>
      </c>
      <c r="H12" s="14" t="s">
        <v>465</v>
      </c>
      <c r="I12" s="24" t="s">
        <v>457</v>
      </c>
      <c r="J12" s="25" t="s">
        <v>466</v>
      </c>
      <c r="K12" s="14"/>
      <c r="L12" s="28"/>
    </row>
    <row r="13" ht="24" customHeight="1" spans="1:12">
      <c r="A13" s="8"/>
      <c r="B13" s="8"/>
      <c r="C13" s="11"/>
      <c r="D13" s="8"/>
      <c r="E13" s="8"/>
      <c r="F13" s="12"/>
      <c r="G13" s="13" t="s">
        <v>467</v>
      </c>
      <c r="H13" s="14" t="s">
        <v>468</v>
      </c>
      <c r="I13" s="24" t="s">
        <v>457</v>
      </c>
      <c r="J13" s="25" t="s">
        <v>469</v>
      </c>
      <c r="K13" s="14"/>
      <c r="L13" s="28"/>
    </row>
    <row r="14" spans="1:12">
      <c r="A14" s="8"/>
      <c r="B14" s="8"/>
      <c r="C14" s="11"/>
      <c r="D14" s="8"/>
      <c r="E14" s="8"/>
      <c r="F14" s="12" t="s">
        <v>470</v>
      </c>
      <c r="G14" s="13" t="s">
        <v>470</v>
      </c>
      <c r="H14" s="14" t="s">
        <v>471</v>
      </c>
      <c r="I14" s="24" t="s">
        <v>445</v>
      </c>
      <c r="J14" s="25" t="s">
        <v>453</v>
      </c>
      <c r="K14" s="14" t="s">
        <v>454</v>
      </c>
      <c r="L14" s="28"/>
    </row>
    <row r="15" spans="1:12">
      <c r="A15" s="8"/>
      <c r="B15" s="8"/>
      <c r="C15" s="15"/>
      <c r="D15" s="16" t="s">
        <v>472</v>
      </c>
      <c r="E15" s="16" t="s">
        <v>473</v>
      </c>
      <c r="F15" s="17" t="s">
        <v>442</v>
      </c>
      <c r="G15" s="13" t="s">
        <v>443</v>
      </c>
      <c r="H15" s="14" t="s">
        <v>474</v>
      </c>
      <c r="I15" s="24" t="s">
        <v>445</v>
      </c>
      <c r="J15" s="25">
        <v>5</v>
      </c>
      <c r="K15" s="14" t="s">
        <v>447</v>
      </c>
      <c r="L15" s="29"/>
    </row>
    <row r="16" spans="1:12">
      <c r="A16" s="8"/>
      <c r="B16" s="8"/>
      <c r="C16" s="15"/>
      <c r="D16" s="16"/>
      <c r="E16" s="16"/>
      <c r="F16" s="17"/>
      <c r="G16" s="13"/>
      <c r="H16" s="14" t="s">
        <v>448</v>
      </c>
      <c r="I16" s="24" t="s">
        <v>449</v>
      </c>
      <c r="J16" s="25">
        <v>12</v>
      </c>
      <c r="K16" s="14" t="s">
        <v>450</v>
      </c>
      <c r="L16" s="29"/>
    </row>
    <row r="17" spans="1:12">
      <c r="A17" s="8"/>
      <c r="B17" s="8"/>
      <c r="C17" s="15"/>
      <c r="D17" s="16"/>
      <c r="E17" s="16"/>
      <c r="F17" s="17"/>
      <c r="G17" s="13" t="s">
        <v>451</v>
      </c>
      <c r="H17" s="14" t="s">
        <v>452</v>
      </c>
      <c r="I17" s="24" t="s">
        <v>445</v>
      </c>
      <c r="J17" s="25" t="s">
        <v>453</v>
      </c>
      <c r="K17" s="14" t="s">
        <v>454</v>
      </c>
      <c r="L17" s="29"/>
    </row>
    <row r="18" spans="1:12">
      <c r="A18" s="8"/>
      <c r="B18" s="8"/>
      <c r="C18" s="15"/>
      <c r="D18" s="16"/>
      <c r="E18" s="16"/>
      <c r="F18" s="17"/>
      <c r="G18" s="13" t="s">
        <v>455</v>
      </c>
      <c r="H18" s="14" t="s">
        <v>456</v>
      </c>
      <c r="I18" s="24" t="s">
        <v>457</v>
      </c>
      <c r="J18" s="25" t="s">
        <v>458</v>
      </c>
      <c r="K18" s="14"/>
      <c r="L18" s="29"/>
    </row>
    <row r="19" spans="1:12">
      <c r="A19" s="8"/>
      <c r="B19" s="8"/>
      <c r="C19" s="15"/>
      <c r="D19" s="16"/>
      <c r="E19" s="16"/>
      <c r="F19" s="17"/>
      <c r="G19" s="13" t="s">
        <v>459</v>
      </c>
      <c r="H19" s="14" t="s">
        <v>460</v>
      </c>
      <c r="I19" s="24" t="s">
        <v>461</v>
      </c>
      <c r="J19" s="25">
        <v>4</v>
      </c>
      <c r="K19" s="14" t="s">
        <v>462</v>
      </c>
      <c r="L19" s="29"/>
    </row>
    <row r="20" ht="22.5" spans="1:12">
      <c r="A20" s="8"/>
      <c r="B20" s="8"/>
      <c r="C20" s="15"/>
      <c r="D20" s="16"/>
      <c r="E20" s="16"/>
      <c r="F20" s="17" t="s">
        <v>463</v>
      </c>
      <c r="G20" s="13" t="s">
        <v>464</v>
      </c>
      <c r="H20" s="14" t="s">
        <v>475</v>
      </c>
      <c r="I20" s="24" t="s">
        <v>457</v>
      </c>
      <c r="J20" s="25" t="s">
        <v>466</v>
      </c>
      <c r="K20" s="14"/>
      <c r="L20" s="29"/>
    </row>
    <row r="21" ht="22.5" spans="1:12">
      <c r="A21" s="8"/>
      <c r="B21" s="8"/>
      <c r="C21" s="15"/>
      <c r="D21" s="16"/>
      <c r="E21" s="16"/>
      <c r="F21" s="17"/>
      <c r="G21" s="13" t="s">
        <v>467</v>
      </c>
      <c r="H21" s="14" t="s">
        <v>476</v>
      </c>
      <c r="I21" s="24" t="s">
        <v>457</v>
      </c>
      <c r="J21" s="25" t="s">
        <v>469</v>
      </c>
      <c r="K21" s="14"/>
      <c r="L21" s="29"/>
    </row>
    <row r="22" ht="22.5" spans="1:12">
      <c r="A22" s="8"/>
      <c r="B22" s="8"/>
      <c r="C22" s="15"/>
      <c r="D22" s="16"/>
      <c r="E22" s="16"/>
      <c r="F22" s="17"/>
      <c r="G22" s="13"/>
      <c r="H22" s="14" t="s">
        <v>477</v>
      </c>
      <c r="I22" s="24" t="s">
        <v>457</v>
      </c>
      <c r="J22" s="25" t="s">
        <v>469</v>
      </c>
      <c r="K22" s="14"/>
      <c r="L22" s="29"/>
    </row>
    <row r="23" spans="1:12">
      <c r="A23" s="8"/>
      <c r="B23" s="8"/>
      <c r="C23" s="15"/>
      <c r="D23" s="16"/>
      <c r="E23" s="16"/>
      <c r="F23" s="17" t="s">
        <v>470</v>
      </c>
      <c r="G23" s="13" t="s">
        <v>470</v>
      </c>
      <c r="H23" s="14" t="s">
        <v>471</v>
      </c>
      <c r="I23" s="24" t="s">
        <v>445</v>
      </c>
      <c r="J23" s="25" t="s">
        <v>453</v>
      </c>
      <c r="K23" s="14" t="s">
        <v>454</v>
      </c>
      <c r="L23" s="29"/>
    </row>
    <row r="24" ht="22.5" spans="1:12">
      <c r="A24" s="8"/>
      <c r="B24" s="8"/>
      <c r="C24" s="18"/>
      <c r="D24" s="19" t="s">
        <v>478</v>
      </c>
      <c r="E24" s="19" t="s">
        <v>479</v>
      </c>
      <c r="F24" s="17" t="s">
        <v>442</v>
      </c>
      <c r="G24" s="13" t="s">
        <v>443</v>
      </c>
      <c r="H24" s="14" t="s">
        <v>480</v>
      </c>
      <c r="I24" s="24" t="s">
        <v>445</v>
      </c>
      <c r="J24" s="25">
        <v>4</v>
      </c>
      <c r="K24" s="14" t="s">
        <v>447</v>
      </c>
      <c r="L24" s="29"/>
    </row>
    <row r="25" spans="1:12">
      <c r="A25" s="8"/>
      <c r="B25" s="8"/>
      <c r="C25" s="20"/>
      <c r="D25" s="21"/>
      <c r="E25" s="21"/>
      <c r="F25" s="17"/>
      <c r="G25" s="13"/>
      <c r="H25" s="14" t="s">
        <v>448</v>
      </c>
      <c r="I25" s="24" t="s">
        <v>449</v>
      </c>
      <c r="J25" s="25">
        <v>12</v>
      </c>
      <c r="K25" s="14" t="s">
        <v>450</v>
      </c>
      <c r="L25" s="29"/>
    </row>
    <row r="26" spans="1:12">
      <c r="A26" s="8"/>
      <c r="B26" s="8"/>
      <c r="C26" s="20"/>
      <c r="D26" s="21"/>
      <c r="E26" s="21"/>
      <c r="F26" s="17"/>
      <c r="G26" s="13" t="s">
        <v>451</v>
      </c>
      <c r="H26" s="14" t="s">
        <v>452</v>
      </c>
      <c r="I26" s="24" t="s">
        <v>445</v>
      </c>
      <c r="J26" s="25" t="s">
        <v>453</v>
      </c>
      <c r="K26" s="14" t="s">
        <v>454</v>
      </c>
      <c r="L26" s="29"/>
    </row>
    <row r="27" spans="1:12">
      <c r="A27" s="8"/>
      <c r="B27" s="8"/>
      <c r="C27" s="20"/>
      <c r="D27" s="21"/>
      <c r="E27" s="21"/>
      <c r="F27" s="17"/>
      <c r="G27" s="13" t="s">
        <v>455</v>
      </c>
      <c r="H27" s="14" t="s">
        <v>456</v>
      </c>
      <c r="I27" s="24" t="s">
        <v>457</v>
      </c>
      <c r="J27" s="25" t="s">
        <v>458</v>
      </c>
      <c r="K27" s="14"/>
      <c r="L27" s="29"/>
    </row>
    <row r="28" spans="1:12">
      <c r="A28" s="8"/>
      <c r="B28" s="8"/>
      <c r="C28" s="20"/>
      <c r="D28" s="21"/>
      <c r="E28" s="21"/>
      <c r="F28" s="17"/>
      <c r="G28" s="13" t="s">
        <v>459</v>
      </c>
      <c r="H28" s="14" t="s">
        <v>460</v>
      </c>
      <c r="I28" s="24" t="s">
        <v>461</v>
      </c>
      <c r="J28" s="25">
        <v>4</v>
      </c>
      <c r="K28" s="14" t="s">
        <v>462</v>
      </c>
      <c r="L28" s="29"/>
    </row>
    <row r="29" spans="1:12">
      <c r="A29" s="8"/>
      <c r="B29" s="8"/>
      <c r="C29" s="20"/>
      <c r="D29" s="21"/>
      <c r="E29" s="21"/>
      <c r="F29" s="17" t="s">
        <v>463</v>
      </c>
      <c r="G29" s="13" t="s">
        <v>464</v>
      </c>
      <c r="H29" s="14" t="s">
        <v>481</v>
      </c>
      <c r="I29" s="24" t="s">
        <v>457</v>
      </c>
      <c r="J29" s="25" t="s">
        <v>482</v>
      </c>
      <c r="K29" s="14"/>
      <c r="L29" s="29"/>
    </row>
    <row r="30" ht="22.5" spans="1:12">
      <c r="A30" s="8"/>
      <c r="B30" s="8"/>
      <c r="C30" s="20"/>
      <c r="D30" s="21"/>
      <c r="E30" s="21"/>
      <c r="F30" s="17"/>
      <c r="G30" s="13" t="s">
        <v>467</v>
      </c>
      <c r="H30" s="14" t="s">
        <v>483</v>
      </c>
      <c r="I30" s="24" t="s">
        <v>457</v>
      </c>
      <c r="J30" s="25" t="s">
        <v>469</v>
      </c>
      <c r="K30" s="14"/>
      <c r="L30" s="29"/>
    </row>
    <row r="31" spans="1:12">
      <c r="A31" s="8"/>
      <c r="B31" s="8"/>
      <c r="C31" s="22"/>
      <c r="D31" s="23"/>
      <c r="E31" s="23"/>
      <c r="F31" s="17" t="s">
        <v>470</v>
      </c>
      <c r="G31" s="13" t="s">
        <v>470</v>
      </c>
      <c r="H31" s="14" t="s">
        <v>471</v>
      </c>
      <c r="I31" s="24" t="s">
        <v>445</v>
      </c>
      <c r="J31" s="25" t="s">
        <v>453</v>
      </c>
      <c r="K31" s="14" t="s">
        <v>454</v>
      </c>
      <c r="L31" s="29"/>
    </row>
    <row r="32" spans="1:12">
      <c r="A32" s="8"/>
      <c r="B32" s="8"/>
      <c r="C32" s="18"/>
      <c r="D32" s="19" t="s">
        <v>397</v>
      </c>
      <c r="E32" s="19" t="s">
        <v>484</v>
      </c>
      <c r="F32" s="17" t="s">
        <v>442</v>
      </c>
      <c r="G32" s="13" t="s">
        <v>443</v>
      </c>
      <c r="H32" s="14" t="s">
        <v>485</v>
      </c>
      <c r="I32" s="24" t="s">
        <v>449</v>
      </c>
      <c r="J32" s="25">
        <v>1</v>
      </c>
      <c r="K32" s="14" t="s">
        <v>447</v>
      </c>
      <c r="L32" s="29"/>
    </row>
    <row r="33" spans="1:12">
      <c r="A33" s="8"/>
      <c r="B33" s="8"/>
      <c r="C33" s="20"/>
      <c r="D33" s="21"/>
      <c r="E33" s="21"/>
      <c r="F33" s="17"/>
      <c r="G33" s="13"/>
      <c r="H33" s="14" t="s">
        <v>486</v>
      </c>
      <c r="I33" s="24" t="s">
        <v>445</v>
      </c>
      <c r="J33" s="25">
        <v>6</v>
      </c>
      <c r="K33" s="14" t="s">
        <v>487</v>
      </c>
      <c r="L33" s="29"/>
    </row>
    <row r="34" spans="1:12">
      <c r="A34" s="8"/>
      <c r="B34" s="8"/>
      <c r="C34" s="20"/>
      <c r="D34" s="21"/>
      <c r="E34" s="21"/>
      <c r="F34" s="17"/>
      <c r="G34" s="13" t="s">
        <v>451</v>
      </c>
      <c r="H34" s="14" t="s">
        <v>488</v>
      </c>
      <c r="I34" s="24" t="s">
        <v>489</v>
      </c>
      <c r="J34" s="25" t="s">
        <v>490</v>
      </c>
      <c r="K34" s="14" t="s">
        <v>454</v>
      </c>
      <c r="L34" s="29"/>
    </row>
    <row r="35" spans="1:12">
      <c r="A35" s="8"/>
      <c r="B35" s="8"/>
      <c r="C35" s="20"/>
      <c r="D35" s="21"/>
      <c r="E35" s="21"/>
      <c r="F35" s="17"/>
      <c r="G35" s="13" t="s">
        <v>455</v>
      </c>
      <c r="H35" s="14" t="s">
        <v>491</v>
      </c>
      <c r="I35" s="24" t="s">
        <v>449</v>
      </c>
      <c r="J35" s="25">
        <v>1</v>
      </c>
      <c r="K35" s="14" t="s">
        <v>492</v>
      </c>
      <c r="L35" s="29"/>
    </row>
    <row r="36" spans="1:12">
      <c r="A36" s="8"/>
      <c r="B36" s="8"/>
      <c r="C36" s="20"/>
      <c r="D36" s="21"/>
      <c r="E36" s="21"/>
      <c r="F36" s="17"/>
      <c r="G36" s="13" t="s">
        <v>459</v>
      </c>
      <c r="H36" s="14" t="s">
        <v>493</v>
      </c>
      <c r="I36" s="24" t="s">
        <v>461</v>
      </c>
      <c r="J36" s="25">
        <v>4</v>
      </c>
      <c r="K36" s="14" t="s">
        <v>462</v>
      </c>
      <c r="L36" s="29"/>
    </row>
    <row r="37" spans="1:12">
      <c r="A37" s="8"/>
      <c r="B37" s="8"/>
      <c r="C37" s="20"/>
      <c r="D37" s="21"/>
      <c r="E37" s="21"/>
      <c r="F37" s="17" t="s">
        <v>463</v>
      </c>
      <c r="G37" s="13" t="s">
        <v>464</v>
      </c>
      <c r="H37" s="14" t="s">
        <v>481</v>
      </c>
      <c r="I37" s="24" t="s">
        <v>457</v>
      </c>
      <c r="J37" s="25" t="s">
        <v>482</v>
      </c>
      <c r="K37" s="14"/>
      <c r="L37" s="29"/>
    </row>
    <row r="38" ht="22.5" spans="1:12">
      <c r="A38" s="8"/>
      <c r="B38" s="8"/>
      <c r="C38" s="20"/>
      <c r="D38" s="21"/>
      <c r="E38" s="21"/>
      <c r="F38" s="17"/>
      <c r="G38" s="13" t="s">
        <v>467</v>
      </c>
      <c r="H38" s="14" t="s">
        <v>494</v>
      </c>
      <c r="I38" s="24" t="s">
        <v>457</v>
      </c>
      <c r="J38" s="25" t="s">
        <v>469</v>
      </c>
      <c r="K38" s="14"/>
      <c r="L38" s="29"/>
    </row>
    <row r="39" spans="1:12">
      <c r="A39" s="8"/>
      <c r="B39" s="8"/>
      <c r="C39" s="22"/>
      <c r="D39" s="23"/>
      <c r="E39" s="23"/>
      <c r="F39" s="17" t="s">
        <v>470</v>
      </c>
      <c r="G39" s="13" t="s">
        <v>470</v>
      </c>
      <c r="H39" s="14" t="s">
        <v>495</v>
      </c>
      <c r="I39" s="24" t="s">
        <v>445</v>
      </c>
      <c r="J39" s="25" t="s">
        <v>453</v>
      </c>
      <c r="K39" s="14" t="s">
        <v>454</v>
      </c>
      <c r="L39" s="29"/>
    </row>
    <row r="40" ht="22.5" spans="1:12">
      <c r="A40" s="8"/>
      <c r="B40" s="8"/>
      <c r="C40" s="18"/>
      <c r="D40" s="19" t="s">
        <v>496</v>
      </c>
      <c r="E40" s="19" t="s">
        <v>497</v>
      </c>
      <c r="F40" s="17" t="s">
        <v>442</v>
      </c>
      <c r="G40" s="13" t="s">
        <v>443</v>
      </c>
      <c r="H40" s="14" t="s">
        <v>498</v>
      </c>
      <c r="I40" s="24" t="s">
        <v>489</v>
      </c>
      <c r="J40" s="25" t="s">
        <v>490</v>
      </c>
      <c r="K40" s="14" t="s">
        <v>454</v>
      </c>
      <c r="L40" s="29"/>
    </row>
    <row r="41" spans="1:12">
      <c r="A41" s="8"/>
      <c r="B41" s="8"/>
      <c r="C41" s="20"/>
      <c r="D41" s="21"/>
      <c r="E41" s="21"/>
      <c r="F41" s="17"/>
      <c r="G41" s="13"/>
      <c r="H41" s="14" t="s">
        <v>499</v>
      </c>
      <c r="I41" s="24" t="s">
        <v>489</v>
      </c>
      <c r="J41" s="25" t="s">
        <v>500</v>
      </c>
      <c r="K41" s="14" t="s">
        <v>501</v>
      </c>
      <c r="L41" s="29"/>
    </row>
    <row r="42" ht="22.5" spans="1:12">
      <c r="A42" s="8"/>
      <c r="B42" s="8"/>
      <c r="C42" s="20"/>
      <c r="D42" s="21"/>
      <c r="E42" s="21"/>
      <c r="F42" s="17"/>
      <c r="G42" s="13"/>
      <c r="H42" s="14" t="s">
        <v>502</v>
      </c>
      <c r="I42" s="24" t="s">
        <v>445</v>
      </c>
      <c r="J42" s="25" t="s">
        <v>503</v>
      </c>
      <c r="K42" s="14" t="s">
        <v>504</v>
      </c>
      <c r="L42" s="29"/>
    </row>
    <row r="43" spans="1:12">
      <c r="A43" s="8"/>
      <c r="B43" s="8"/>
      <c r="C43" s="20"/>
      <c r="D43" s="21"/>
      <c r="E43" s="21"/>
      <c r="F43" s="17"/>
      <c r="G43" s="13" t="s">
        <v>451</v>
      </c>
      <c r="H43" s="14" t="s">
        <v>505</v>
      </c>
      <c r="I43" s="24" t="s">
        <v>489</v>
      </c>
      <c r="J43" s="25" t="s">
        <v>490</v>
      </c>
      <c r="K43" s="14" t="s">
        <v>454</v>
      </c>
      <c r="L43" s="29"/>
    </row>
    <row r="44" spans="1:12">
      <c r="A44" s="8"/>
      <c r="B44" s="8"/>
      <c r="C44" s="20"/>
      <c r="D44" s="21"/>
      <c r="E44" s="21"/>
      <c r="F44" s="17"/>
      <c r="G44" s="13"/>
      <c r="H44" s="14" t="s">
        <v>506</v>
      </c>
      <c r="I44" s="24" t="s">
        <v>457</v>
      </c>
      <c r="J44" s="25" t="s">
        <v>507</v>
      </c>
      <c r="K44" s="14" t="s">
        <v>508</v>
      </c>
      <c r="L44" s="29"/>
    </row>
    <row r="45" spans="1:12">
      <c r="A45" s="8"/>
      <c r="B45" s="8"/>
      <c r="C45" s="20"/>
      <c r="D45" s="21"/>
      <c r="E45" s="21"/>
      <c r="F45" s="17"/>
      <c r="G45" s="13" t="s">
        <v>455</v>
      </c>
      <c r="H45" s="14" t="s">
        <v>509</v>
      </c>
      <c r="I45" s="24" t="s">
        <v>461</v>
      </c>
      <c r="J45" s="25">
        <v>1</v>
      </c>
      <c r="K45" s="14" t="s">
        <v>492</v>
      </c>
      <c r="L45" s="29"/>
    </row>
    <row r="46" spans="1:12">
      <c r="A46" s="8"/>
      <c r="B46" s="8"/>
      <c r="C46" s="20"/>
      <c r="D46" s="21"/>
      <c r="E46" s="21"/>
      <c r="F46" s="17"/>
      <c r="G46" s="13"/>
      <c r="H46" s="14" t="s">
        <v>510</v>
      </c>
      <c r="I46" s="24" t="s">
        <v>489</v>
      </c>
      <c r="J46" s="25" t="s">
        <v>490</v>
      </c>
      <c r="K46" s="14" t="s">
        <v>454</v>
      </c>
      <c r="L46" s="29"/>
    </row>
    <row r="47" spans="1:12">
      <c r="A47" s="8"/>
      <c r="B47" s="8"/>
      <c r="C47" s="20"/>
      <c r="D47" s="21"/>
      <c r="E47" s="21"/>
      <c r="F47" s="17"/>
      <c r="G47" s="13" t="s">
        <v>459</v>
      </c>
      <c r="H47" s="14" t="s">
        <v>511</v>
      </c>
      <c r="I47" s="24" t="s">
        <v>461</v>
      </c>
      <c r="J47" s="25">
        <v>170</v>
      </c>
      <c r="K47" s="14" t="s">
        <v>462</v>
      </c>
      <c r="L47" s="29"/>
    </row>
    <row r="48" ht="22.5" spans="1:12">
      <c r="A48" s="8"/>
      <c r="B48" s="8"/>
      <c r="C48" s="20"/>
      <c r="D48" s="21"/>
      <c r="E48" s="21"/>
      <c r="F48" s="17" t="s">
        <v>463</v>
      </c>
      <c r="G48" s="13" t="s">
        <v>464</v>
      </c>
      <c r="H48" s="14" t="s">
        <v>512</v>
      </c>
      <c r="I48" s="24" t="s">
        <v>457</v>
      </c>
      <c r="J48" s="25" t="s">
        <v>513</v>
      </c>
      <c r="K48" s="14"/>
      <c r="L48" s="29"/>
    </row>
    <row r="49" ht="22.5" spans="1:12">
      <c r="A49" s="8"/>
      <c r="B49" s="8"/>
      <c r="C49" s="20"/>
      <c r="D49" s="21"/>
      <c r="E49" s="21"/>
      <c r="F49" s="17"/>
      <c r="G49" s="13" t="s">
        <v>467</v>
      </c>
      <c r="H49" s="14" t="s">
        <v>514</v>
      </c>
      <c r="I49" s="24" t="s">
        <v>457</v>
      </c>
      <c r="J49" s="25" t="s">
        <v>515</v>
      </c>
      <c r="K49" s="14"/>
      <c r="L49" s="29"/>
    </row>
    <row r="50" spans="1:12">
      <c r="A50" s="8"/>
      <c r="B50" s="8"/>
      <c r="C50" s="22"/>
      <c r="D50" s="23"/>
      <c r="E50" s="23"/>
      <c r="F50" s="17" t="s">
        <v>470</v>
      </c>
      <c r="G50" s="13" t="s">
        <v>470</v>
      </c>
      <c r="H50" s="14" t="s">
        <v>516</v>
      </c>
      <c r="I50" s="24" t="s">
        <v>445</v>
      </c>
      <c r="J50" s="25" t="s">
        <v>453</v>
      </c>
      <c r="K50" s="14" t="s">
        <v>454</v>
      </c>
      <c r="L50" s="29"/>
    </row>
    <row r="51" ht="22.5" spans="1:12">
      <c r="A51" s="8"/>
      <c r="B51" s="8"/>
      <c r="C51" s="18"/>
      <c r="D51" s="19" t="s">
        <v>517</v>
      </c>
      <c r="E51" s="19" t="s">
        <v>518</v>
      </c>
      <c r="F51" s="17" t="s">
        <v>442</v>
      </c>
      <c r="G51" s="13" t="s">
        <v>443</v>
      </c>
      <c r="H51" s="14" t="s">
        <v>519</v>
      </c>
      <c r="I51" s="24" t="s">
        <v>445</v>
      </c>
      <c r="J51" s="25">
        <v>1600</v>
      </c>
      <c r="K51" s="14" t="s">
        <v>520</v>
      </c>
      <c r="L51" s="29"/>
    </row>
    <row r="52" ht="22.5" spans="1:12">
      <c r="A52" s="8"/>
      <c r="B52" s="8"/>
      <c r="C52" s="20"/>
      <c r="D52" s="21"/>
      <c r="E52" s="21"/>
      <c r="F52" s="17"/>
      <c r="G52" s="13"/>
      <c r="H52" s="14" t="s">
        <v>521</v>
      </c>
      <c r="I52" s="24" t="s">
        <v>449</v>
      </c>
      <c r="J52" s="25">
        <v>11</v>
      </c>
      <c r="K52" s="14" t="s">
        <v>522</v>
      </c>
      <c r="L52" s="29"/>
    </row>
    <row r="53" ht="22.5" spans="1:12">
      <c r="A53" s="8"/>
      <c r="B53" s="8"/>
      <c r="C53" s="20"/>
      <c r="D53" s="21"/>
      <c r="E53" s="21"/>
      <c r="F53" s="17"/>
      <c r="G53" s="13"/>
      <c r="H53" s="14" t="s">
        <v>523</v>
      </c>
      <c r="I53" s="24" t="s">
        <v>449</v>
      </c>
      <c r="J53" s="25">
        <v>1</v>
      </c>
      <c r="K53" s="14" t="s">
        <v>524</v>
      </c>
      <c r="L53" s="28"/>
    </row>
    <row r="54" spans="1:12">
      <c r="A54" s="8"/>
      <c r="B54" s="8"/>
      <c r="C54" s="20"/>
      <c r="D54" s="21"/>
      <c r="E54" s="21"/>
      <c r="F54" s="17"/>
      <c r="G54" s="13" t="s">
        <v>451</v>
      </c>
      <c r="H54" s="14" t="s">
        <v>525</v>
      </c>
      <c r="I54" s="24" t="s">
        <v>489</v>
      </c>
      <c r="J54" s="25" t="s">
        <v>490</v>
      </c>
      <c r="K54" s="14" t="s">
        <v>454</v>
      </c>
      <c r="L54" s="28"/>
    </row>
    <row r="55" ht="22.5" spans="1:12">
      <c r="A55" s="8"/>
      <c r="B55" s="8"/>
      <c r="C55" s="20"/>
      <c r="D55" s="21"/>
      <c r="E55" s="21"/>
      <c r="F55" s="17"/>
      <c r="G55" s="13" t="s">
        <v>455</v>
      </c>
      <c r="H55" s="14" t="s">
        <v>526</v>
      </c>
      <c r="I55" s="24" t="s">
        <v>489</v>
      </c>
      <c r="J55" s="25" t="s">
        <v>490</v>
      </c>
      <c r="K55" s="14" t="s">
        <v>454</v>
      </c>
      <c r="L55" s="28"/>
    </row>
    <row r="56" ht="22.5" spans="1:12">
      <c r="A56" s="8"/>
      <c r="B56" s="8"/>
      <c r="C56" s="20"/>
      <c r="D56" s="21"/>
      <c r="E56" s="21"/>
      <c r="F56" s="17"/>
      <c r="G56" s="13"/>
      <c r="H56" s="14" t="s">
        <v>527</v>
      </c>
      <c r="I56" s="24" t="s">
        <v>461</v>
      </c>
      <c r="J56" s="25">
        <v>24</v>
      </c>
      <c r="K56" s="14" t="s">
        <v>528</v>
      </c>
      <c r="L56" s="28"/>
    </row>
    <row r="57" spans="1:12">
      <c r="A57" s="8"/>
      <c r="B57" s="8"/>
      <c r="C57" s="20"/>
      <c r="D57" s="21"/>
      <c r="E57" s="21"/>
      <c r="F57" s="17"/>
      <c r="G57" s="13" t="s">
        <v>459</v>
      </c>
      <c r="H57" s="14" t="s">
        <v>529</v>
      </c>
      <c r="I57" s="24" t="s">
        <v>461</v>
      </c>
      <c r="J57" s="30">
        <v>62.5</v>
      </c>
      <c r="K57" s="14" t="s">
        <v>462</v>
      </c>
      <c r="L57" s="28"/>
    </row>
    <row r="58" ht="22.5" spans="1:12">
      <c r="A58" s="8"/>
      <c r="B58" s="8"/>
      <c r="C58" s="20"/>
      <c r="D58" s="21"/>
      <c r="E58" s="21"/>
      <c r="F58" s="17" t="s">
        <v>463</v>
      </c>
      <c r="G58" s="13" t="s">
        <v>464</v>
      </c>
      <c r="H58" s="14" t="s">
        <v>530</v>
      </c>
      <c r="I58" s="24" t="s">
        <v>457</v>
      </c>
      <c r="J58" s="25" t="s">
        <v>513</v>
      </c>
      <c r="K58" s="14"/>
      <c r="L58" s="28"/>
    </row>
    <row r="59" ht="22.5" spans="1:12">
      <c r="A59" s="8"/>
      <c r="B59" s="8"/>
      <c r="C59" s="20"/>
      <c r="D59" s="21"/>
      <c r="E59" s="21"/>
      <c r="F59" s="17"/>
      <c r="G59" s="13"/>
      <c r="H59" s="14" t="s">
        <v>531</v>
      </c>
      <c r="I59" s="24" t="s">
        <v>457</v>
      </c>
      <c r="J59" s="25" t="s">
        <v>515</v>
      </c>
      <c r="K59" s="14"/>
      <c r="L59" s="28"/>
    </row>
    <row r="60" ht="22.5" spans="1:12">
      <c r="A60" s="8"/>
      <c r="B60" s="8"/>
      <c r="C60" s="20"/>
      <c r="D60" s="21"/>
      <c r="E60" s="21"/>
      <c r="F60" s="17"/>
      <c r="G60" s="13" t="s">
        <v>467</v>
      </c>
      <c r="H60" s="14" t="s">
        <v>532</v>
      </c>
      <c r="I60" s="24" t="s">
        <v>457</v>
      </c>
      <c r="J60" s="25" t="s">
        <v>515</v>
      </c>
      <c r="K60" s="14"/>
      <c r="L60" s="28"/>
    </row>
    <row r="61" spans="1:12">
      <c r="A61" s="8"/>
      <c r="B61" s="8"/>
      <c r="C61" s="22"/>
      <c r="D61" s="23"/>
      <c r="E61" s="23"/>
      <c r="F61" s="17" t="s">
        <v>470</v>
      </c>
      <c r="G61" s="13" t="s">
        <v>470</v>
      </c>
      <c r="H61" s="14" t="s">
        <v>533</v>
      </c>
      <c r="I61" s="24" t="s">
        <v>445</v>
      </c>
      <c r="J61" s="25" t="s">
        <v>453</v>
      </c>
      <c r="K61" s="14" t="s">
        <v>454</v>
      </c>
      <c r="L61" s="28"/>
    </row>
  </sheetData>
  <mergeCells count="58">
    <mergeCell ref="A1:L1"/>
    <mergeCell ref="A2:L2"/>
    <mergeCell ref="A3:L3"/>
    <mergeCell ref="A4:A5"/>
    <mergeCell ref="A7:A61"/>
    <mergeCell ref="B4:B5"/>
    <mergeCell ref="B7:B61"/>
    <mergeCell ref="C4:C5"/>
    <mergeCell ref="C7:C14"/>
    <mergeCell ref="C15:C23"/>
    <mergeCell ref="C24:C31"/>
    <mergeCell ref="C32:C39"/>
    <mergeCell ref="C40:C50"/>
    <mergeCell ref="C51:C61"/>
    <mergeCell ref="D4:D5"/>
    <mergeCell ref="D7:D14"/>
    <mergeCell ref="D15:D23"/>
    <mergeCell ref="D24:D31"/>
    <mergeCell ref="D32:D39"/>
    <mergeCell ref="D40:D50"/>
    <mergeCell ref="D51:D61"/>
    <mergeCell ref="E4:E5"/>
    <mergeCell ref="E7:E14"/>
    <mergeCell ref="E15:E23"/>
    <mergeCell ref="E24:E31"/>
    <mergeCell ref="E32:E39"/>
    <mergeCell ref="E40:E50"/>
    <mergeCell ref="E51:E61"/>
    <mergeCell ref="F4:F5"/>
    <mergeCell ref="F7:F11"/>
    <mergeCell ref="F12:F13"/>
    <mergeCell ref="F15:F19"/>
    <mergeCell ref="F20:F22"/>
    <mergeCell ref="F24:F28"/>
    <mergeCell ref="F29:F30"/>
    <mergeCell ref="F32:F36"/>
    <mergeCell ref="F37:F38"/>
    <mergeCell ref="F40:F47"/>
    <mergeCell ref="F48:F49"/>
    <mergeCell ref="F51:F57"/>
    <mergeCell ref="F58:F60"/>
    <mergeCell ref="G4:G5"/>
    <mergeCell ref="G7:G8"/>
    <mergeCell ref="G15:G16"/>
    <mergeCell ref="G21:G22"/>
    <mergeCell ref="G24:G25"/>
    <mergeCell ref="G32:G33"/>
    <mergeCell ref="G40:G42"/>
    <mergeCell ref="G43:G44"/>
    <mergeCell ref="G45:G46"/>
    <mergeCell ref="G51:G53"/>
    <mergeCell ref="G55:G56"/>
    <mergeCell ref="G58:G59"/>
    <mergeCell ref="H4:H5"/>
    <mergeCell ref="I4:I5"/>
    <mergeCell ref="J4:J5"/>
    <mergeCell ref="K4:K5"/>
    <mergeCell ref="L4:L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8"/>
  <sheetViews>
    <sheetView workbookViewId="0">
      <selection activeCell="B6" sqref="B6"/>
    </sheetView>
  </sheetViews>
  <sheetFormatPr defaultColWidth="9" defaultRowHeight="14.25" outlineLevelCol="1"/>
  <cols>
    <col min="1" max="1" width="9" style="134"/>
    <col min="2" max="2" width="68.625" style="134" customWidth="1"/>
    <col min="3" max="16384" width="9" style="134"/>
  </cols>
  <sheetData>
    <row r="1" s="134" customFormat="1" ht="39" customHeight="1" spans="1:2">
      <c r="A1" s="146" t="s">
        <v>6</v>
      </c>
      <c r="B1" s="147" t="s">
        <v>7</v>
      </c>
    </row>
    <row r="2" s="134" customFormat="1" ht="27" spans="1:2">
      <c r="A2" s="148" t="s">
        <v>8</v>
      </c>
      <c r="B2" s="148"/>
    </row>
    <row r="3" s="134" customFormat="1" spans="2:2">
      <c r="B3" s="149"/>
    </row>
    <row r="4" s="134" customFormat="1" ht="30" customHeight="1" spans="2:2">
      <c r="B4" s="150" t="str">
        <f>单位基本情况表!A2</f>
        <v>单位基本情况表</v>
      </c>
    </row>
    <row r="5" s="134" customFormat="1" ht="30" customHeight="1" spans="1:2">
      <c r="A5" s="134" t="s">
        <v>9</v>
      </c>
      <c r="B5" s="150" t="str">
        <f>表1.2024年部门收支预算总表!A2</f>
        <v>2024年部门收支预算总表</v>
      </c>
    </row>
    <row r="6" s="134" customFormat="1" ht="30" customHeight="1" spans="1:2">
      <c r="A6" s="134" t="s">
        <v>10</v>
      </c>
      <c r="B6" s="150" t="str">
        <f>表2.2024年部门收入预算总表!A2</f>
        <v>2024年部门收入预算总表</v>
      </c>
    </row>
    <row r="7" s="134" customFormat="1" ht="30" customHeight="1" spans="1:2">
      <c r="A7" s="134" t="s">
        <v>11</v>
      </c>
      <c r="B7" s="150" t="str">
        <f>表3.2024年部门支出预算总表!A2</f>
        <v>2024年部门支出预算总表</v>
      </c>
    </row>
    <row r="8" s="134" customFormat="1" ht="30" customHeight="1" spans="1:2">
      <c r="A8" s="134" t="s">
        <v>12</v>
      </c>
      <c r="B8" s="150" t="str">
        <f>表4.2024年财政拨款收支预算总表!A2</f>
        <v>2024年财政拨款收支预算总表</v>
      </c>
    </row>
    <row r="9" s="134" customFormat="1" ht="30" customHeight="1" spans="1:2">
      <c r="A9" s="134" t="s">
        <v>13</v>
      </c>
      <c r="B9" s="150" t="str">
        <f>表5.2024年一般公共预算支出表!A2</f>
        <v>2024年一般公共预算支出表</v>
      </c>
    </row>
    <row r="10" s="134" customFormat="1" ht="30" customHeight="1" spans="1:2">
      <c r="A10" s="134" t="s">
        <v>14</v>
      </c>
      <c r="B10" s="150" t="str">
        <f>'表6.2024年一般公共预算基本支出明细表（按经济分类）'!A2</f>
        <v>2024年一般公共预算基本支出明细表（按经济分类）</v>
      </c>
    </row>
    <row r="11" s="134" customFormat="1" ht="30" customHeight="1" spans="1:2">
      <c r="A11" s="134" t="s">
        <v>15</v>
      </c>
      <c r="B11" s="150" t="str">
        <f>表7.2024年政府性基金预算支出表!A2</f>
        <v>2024年政府性基金预算支出表</v>
      </c>
    </row>
    <row r="12" s="134" customFormat="1" ht="30" customHeight="1" spans="1:2">
      <c r="A12" s="134" t="s">
        <v>16</v>
      </c>
      <c r="B12" s="150" t="str">
        <f>表8.2024年国有资本经营预算支出表!A2</f>
        <v>2024年国有资本经营预算支出表</v>
      </c>
    </row>
    <row r="13" s="134" customFormat="1" ht="30" customHeight="1" spans="1:2">
      <c r="A13" s="134" t="s">
        <v>17</v>
      </c>
      <c r="B13" s="150" t="str">
        <f>表9.2024年财政拨款“三公”经费预算支出表!A2</f>
        <v>2024年财政拨款“三公”经费预算支出表</v>
      </c>
    </row>
    <row r="14" s="134" customFormat="1" ht="30" customHeight="1" spans="1:2">
      <c r="A14" s="134" t="s">
        <v>18</v>
      </c>
      <c r="B14" s="150" t="str">
        <f>表10.2024年基本支出预算总表!A2</f>
        <v>2024年基本支出预算总表</v>
      </c>
    </row>
    <row r="15" s="134" customFormat="1" ht="30" customHeight="1" spans="1:2">
      <c r="A15" s="134" t="s">
        <v>19</v>
      </c>
      <c r="B15" s="150" t="str">
        <f>表11.2024年项目支出预算总表!A2</f>
        <v>2024年项目支出预算总表</v>
      </c>
    </row>
    <row r="16" s="134" customFormat="1" ht="30" customHeight="1" spans="1:2">
      <c r="A16" s="134" t="s">
        <v>20</v>
      </c>
      <c r="B16" s="150" t="str">
        <f>表12.2024年部门政府采购预算表!A2</f>
        <v>2024年部门政府采购预算表</v>
      </c>
    </row>
    <row r="17" s="134" customFormat="1" ht="30" customHeight="1" spans="1:2">
      <c r="A17" s="134" t="s">
        <v>21</v>
      </c>
      <c r="B17" s="150" t="str">
        <f>表13.2024年省对下转移支付预算表!A2</f>
        <v>2024年省对下转移支付预算表</v>
      </c>
    </row>
    <row r="18" s="134" customFormat="1" ht="30" customHeight="1" spans="1:2">
      <c r="A18" s="134" t="s">
        <v>22</v>
      </c>
      <c r="B18" s="150" t="str">
        <f>表14.2024年项目支出绩效目标表!A2</f>
        <v>2024年项目支出绩效目标表</v>
      </c>
    </row>
  </sheetData>
  <mergeCells count="1">
    <mergeCell ref="A2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9"/>
  <sheetViews>
    <sheetView workbookViewId="0">
      <selection activeCell="B13" sqref="B13"/>
    </sheetView>
  </sheetViews>
  <sheetFormatPr defaultColWidth="9" defaultRowHeight="14.25" outlineLevelCol="7"/>
  <cols>
    <col min="1" max="1" width="30.625" style="134" customWidth="1"/>
    <col min="2" max="2" width="6.125" style="135" customWidth="1"/>
    <col min="3" max="3" width="8.625" style="134" customWidth="1"/>
    <col min="4" max="4" width="18.25" style="134" customWidth="1"/>
    <col min="5" max="5" width="30.625" style="134" customWidth="1"/>
    <col min="6" max="6" width="6.125" style="135" customWidth="1"/>
    <col min="7" max="7" width="8.625" style="134" customWidth="1"/>
    <col min="8" max="8" width="12.625" style="134" customWidth="1"/>
    <col min="9" max="16384" width="9" style="134"/>
  </cols>
  <sheetData>
    <row r="1" s="134" customFormat="1" spans="2:8">
      <c r="B1" s="135"/>
      <c r="F1" s="135"/>
      <c r="G1" s="137"/>
      <c r="H1" s="137"/>
    </row>
    <row r="2" s="134" customFormat="1" ht="25.5" spans="1:8">
      <c r="A2" s="138" t="s">
        <v>23</v>
      </c>
      <c r="B2" s="138"/>
      <c r="C2" s="138"/>
      <c r="D2" s="138"/>
      <c r="E2" s="138"/>
      <c r="F2" s="138"/>
      <c r="G2" s="138"/>
      <c r="H2" s="138"/>
    </row>
    <row r="3" s="134" customFormat="1" spans="1:8">
      <c r="A3" s="139" t="s">
        <v>24</v>
      </c>
      <c r="B3" s="140"/>
      <c r="C3" s="113"/>
      <c r="D3" s="113"/>
      <c r="E3" s="113"/>
      <c r="F3" s="140"/>
      <c r="G3" s="113"/>
      <c r="H3" s="113"/>
    </row>
    <row r="4" s="135" customFormat="1" ht="24.95" customHeight="1" spans="1:8">
      <c r="A4" s="141" t="s">
        <v>25</v>
      </c>
      <c r="B4" s="141" t="s">
        <v>26</v>
      </c>
      <c r="C4" s="141" t="s">
        <v>27</v>
      </c>
      <c r="D4" s="141" t="s">
        <v>28</v>
      </c>
      <c r="E4" s="141" t="s">
        <v>25</v>
      </c>
      <c r="F4" s="141" t="s">
        <v>26</v>
      </c>
      <c r="G4" s="141" t="s">
        <v>27</v>
      </c>
      <c r="H4" s="141" t="s">
        <v>28</v>
      </c>
    </row>
    <row r="5" s="136" customFormat="1" ht="18" customHeight="1" spans="1:8">
      <c r="A5" s="142" t="s">
        <v>29</v>
      </c>
      <c r="B5" s="141" t="s">
        <v>30</v>
      </c>
      <c r="C5" s="143">
        <v>74</v>
      </c>
      <c r="D5" s="144"/>
      <c r="E5" s="142" t="s">
        <v>31</v>
      </c>
      <c r="F5" s="141" t="s">
        <v>32</v>
      </c>
      <c r="G5" s="143">
        <v>3</v>
      </c>
      <c r="H5" s="144"/>
    </row>
    <row r="6" s="136" customFormat="1" ht="18" customHeight="1" spans="1:8">
      <c r="A6" s="142" t="s">
        <v>33</v>
      </c>
      <c r="B6" s="141" t="s">
        <v>30</v>
      </c>
      <c r="C6" s="143">
        <v>17</v>
      </c>
      <c r="D6" s="144"/>
      <c r="E6" s="142" t="s">
        <v>34</v>
      </c>
      <c r="F6" s="141" t="s">
        <v>32</v>
      </c>
      <c r="G6" s="143">
        <v>6</v>
      </c>
      <c r="H6" s="144"/>
    </row>
    <row r="7" s="136" customFormat="1" ht="18" customHeight="1" spans="1:8">
      <c r="A7" s="142" t="s">
        <v>35</v>
      </c>
      <c r="B7" s="141" t="s">
        <v>30</v>
      </c>
      <c r="C7" s="143">
        <v>55</v>
      </c>
      <c r="D7" s="144"/>
      <c r="E7" s="142" t="s">
        <v>36</v>
      </c>
      <c r="F7" s="141" t="s">
        <v>32</v>
      </c>
      <c r="G7" s="143">
        <v>2</v>
      </c>
      <c r="H7" s="144"/>
    </row>
    <row r="8" s="136" customFormat="1" ht="18" customHeight="1" spans="1:8">
      <c r="A8" s="142" t="s">
        <v>37</v>
      </c>
      <c r="B8" s="141" t="s">
        <v>30</v>
      </c>
      <c r="C8" s="143"/>
      <c r="D8" s="144"/>
      <c r="E8" s="142" t="s">
        <v>38</v>
      </c>
      <c r="F8" s="141" t="s">
        <v>32</v>
      </c>
      <c r="G8" s="143">
        <v>1</v>
      </c>
      <c r="H8" s="144"/>
    </row>
    <row r="9" s="136" customFormat="1" ht="18" customHeight="1" spans="1:8">
      <c r="A9" s="142" t="s">
        <v>39</v>
      </c>
      <c r="B9" s="141" t="s">
        <v>30</v>
      </c>
      <c r="C9" s="143"/>
      <c r="D9" s="144"/>
      <c r="E9" s="142" t="s">
        <v>40</v>
      </c>
      <c r="F9" s="141" t="s">
        <v>32</v>
      </c>
      <c r="G9" s="143">
        <v>1</v>
      </c>
      <c r="H9" s="144"/>
    </row>
    <row r="10" s="136" customFormat="1" ht="18" customHeight="1" spans="1:8">
      <c r="A10" s="142" t="s">
        <v>41</v>
      </c>
      <c r="B10" s="141" t="s">
        <v>30</v>
      </c>
      <c r="C10" s="143">
        <v>2</v>
      </c>
      <c r="D10" s="144"/>
      <c r="E10" s="142" t="s">
        <v>42</v>
      </c>
      <c r="F10" s="141" t="s">
        <v>32</v>
      </c>
      <c r="G10" s="143"/>
      <c r="H10" s="144"/>
    </row>
    <row r="11" s="136" customFormat="1" ht="18" customHeight="1" spans="1:8">
      <c r="A11" s="142" t="s">
        <v>43</v>
      </c>
      <c r="B11" s="141" t="s">
        <v>30</v>
      </c>
      <c r="C11" s="143">
        <v>58</v>
      </c>
      <c r="D11" s="144"/>
      <c r="E11" s="142" t="s">
        <v>44</v>
      </c>
      <c r="F11" s="141" t="s">
        <v>32</v>
      </c>
      <c r="G11" s="143">
        <v>2</v>
      </c>
      <c r="H11" s="144" t="s">
        <v>45</v>
      </c>
    </row>
    <row r="12" s="136" customFormat="1" ht="37.5" customHeight="1" spans="1:8">
      <c r="A12" s="142" t="s">
        <v>46</v>
      </c>
      <c r="B12" s="141" t="s">
        <v>30</v>
      </c>
      <c r="C12" s="143">
        <v>15</v>
      </c>
      <c r="D12" s="144"/>
      <c r="E12" s="142" t="s">
        <v>47</v>
      </c>
      <c r="F12" s="141" t="s">
        <v>48</v>
      </c>
      <c r="G12" s="143"/>
      <c r="H12" s="144"/>
    </row>
    <row r="13" s="136" customFormat="1" ht="18" customHeight="1" spans="1:8">
      <c r="A13" s="142" t="s">
        <v>49</v>
      </c>
      <c r="B13" s="141" t="s">
        <v>30</v>
      </c>
      <c r="C13" s="143">
        <v>41</v>
      </c>
      <c r="D13" s="144"/>
      <c r="E13" s="142" t="s">
        <v>50</v>
      </c>
      <c r="F13" s="141" t="s">
        <v>48</v>
      </c>
      <c r="G13" s="143"/>
      <c r="H13" s="144"/>
    </row>
    <row r="14" s="136" customFormat="1" ht="18" customHeight="1" spans="1:8">
      <c r="A14" s="142" t="s">
        <v>37</v>
      </c>
      <c r="B14" s="141" t="s">
        <v>30</v>
      </c>
      <c r="C14" s="143"/>
      <c r="D14" s="144"/>
      <c r="E14" s="142" t="s">
        <v>51</v>
      </c>
      <c r="F14" s="141" t="s">
        <v>52</v>
      </c>
      <c r="G14" s="143"/>
      <c r="H14" s="144"/>
    </row>
    <row r="15" s="136" customFormat="1" ht="18" customHeight="1" spans="1:8">
      <c r="A15" s="142" t="s">
        <v>39</v>
      </c>
      <c r="B15" s="141" t="s">
        <v>30</v>
      </c>
      <c r="C15" s="143"/>
      <c r="D15" s="144"/>
      <c r="E15" s="142" t="s">
        <v>53</v>
      </c>
      <c r="F15" s="141" t="s">
        <v>52</v>
      </c>
      <c r="G15" s="143"/>
      <c r="H15" s="144"/>
    </row>
    <row r="16" s="136" customFormat="1" ht="18" customHeight="1" spans="1:8">
      <c r="A16" s="142" t="s">
        <v>54</v>
      </c>
      <c r="B16" s="141" t="s">
        <v>30</v>
      </c>
      <c r="C16" s="143">
        <v>2</v>
      </c>
      <c r="D16" s="144"/>
      <c r="E16" s="142" t="s">
        <v>55</v>
      </c>
      <c r="F16" s="141" t="s">
        <v>56</v>
      </c>
      <c r="G16" s="143"/>
      <c r="H16" s="144"/>
    </row>
    <row r="17" s="136" customFormat="1" ht="18" customHeight="1" spans="1:8">
      <c r="A17" s="142" t="s">
        <v>57</v>
      </c>
      <c r="B17" s="141" t="s">
        <v>30</v>
      </c>
      <c r="C17" s="143"/>
      <c r="D17" s="144"/>
      <c r="E17" s="142" t="s">
        <v>58</v>
      </c>
      <c r="F17" s="141" t="s">
        <v>56</v>
      </c>
      <c r="G17" s="143"/>
      <c r="H17" s="144"/>
    </row>
    <row r="18" s="136" customFormat="1" ht="18" customHeight="1" spans="1:8">
      <c r="A18" s="142" t="s">
        <v>59</v>
      </c>
      <c r="B18" s="141" t="s">
        <v>30</v>
      </c>
      <c r="C18" s="143"/>
      <c r="D18" s="144"/>
      <c r="E18" s="142" t="s">
        <v>60</v>
      </c>
      <c r="F18" s="141" t="s">
        <v>56</v>
      </c>
      <c r="G18" s="143"/>
      <c r="H18" s="144"/>
    </row>
    <row r="19" s="136" customFormat="1" ht="18" customHeight="1" spans="1:8">
      <c r="A19" s="142" t="s">
        <v>61</v>
      </c>
      <c r="B19" s="141" t="s">
        <v>30</v>
      </c>
      <c r="C19" s="143">
        <v>44</v>
      </c>
      <c r="D19" s="144"/>
      <c r="E19" s="142" t="s">
        <v>62</v>
      </c>
      <c r="F19" s="141" t="s">
        <v>56</v>
      </c>
      <c r="G19" s="143"/>
      <c r="H19" s="144"/>
    </row>
    <row r="20" s="136" customFormat="1" ht="18" customHeight="1" spans="1:8">
      <c r="A20" s="142" t="s">
        <v>63</v>
      </c>
      <c r="B20" s="141" t="s">
        <v>30</v>
      </c>
      <c r="C20" s="143">
        <v>5</v>
      </c>
      <c r="D20" s="144"/>
      <c r="E20" s="142" t="s">
        <v>64</v>
      </c>
      <c r="F20" s="141" t="s">
        <v>56</v>
      </c>
      <c r="G20" s="143"/>
      <c r="H20" s="144"/>
    </row>
    <row r="21" s="136" customFormat="1" ht="18" customHeight="1" spans="1:8">
      <c r="A21" s="142" t="s">
        <v>65</v>
      </c>
      <c r="B21" s="141" t="s">
        <v>30</v>
      </c>
      <c r="C21" s="143"/>
      <c r="D21" s="144"/>
      <c r="E21" s="142" t="s">
        <v>66</v>
      </c>
      <c r="F21" s="141" t="s">
        <v>67</v>
      </c>
      <c r="G21" s="143"/>
      <c r="H21" s="144"/>
    </row>
    <row r="22" s="136" customFormat="1" ht="18" customHeight="1" spans="1:8">
      <c r="A22" s="142" t="s">
        <v>68</v>
      </c>
      <c r="B22" s="141" t="s">
        <v>30</v>
      </c>
      <c r="C22" s="143"/>
      <c r="D22" s="144"/>
      <c r="E22" s="142" t="s">
        <v>69</v>
      </c>
      <c r="F22" s="141" t="s">
        <v>67</v>
      </c>
      <c r="G22" s="143"/>
      <c r="H22" s="144"/>
    </row>
    <row r="23" s="136" customFormat="1" ht="18" customHeight="1" spans="1:8">
      <c r="A23" s="142" t="s">
        <v>70</v>
      </c>
      <c r="B23" s="141" t="s">
        <v>30</v>
      </c>
      <c r="C23" s="143"/>
      <c r="D23" s="144"/>
      <c r="E23" s="142" t="s">
        <v>71</v>
      </c>
      <c r="F23" s="141" t="s">
        <v>67</v>
      </c>
      <c r="G23" s="143"/>
      <c r="H23" s="144"/>
    </row>
    <row r="24" s="136" customFormat="1" ht="18" customHeight="1" spans="1:8">
      <c r="A24" s="142" t="s">
        <v>72</v>
      </c>
      <c r="B24" s="141" t="s">
        <v>30</v>
      </c>
      <c r="C24" s="143"/>
      <c r="D24" s="144"/>
      <c r="E24" s="142" t="s">
        <v>73</v>
      </c>
      <c r="F24" s="141" t="s">
        <v>74</v>
      </c>
      <c r="G24" s="143"/>
      <c r="H24" s="144"/>
    </row>
    <row r="25" s="136" customFormat="1" ht="18" customHeight="1" spans="1:8">
      <c r="A25" s="142" t="s">
        <v>75</v>
      </c>
      <c r="B25" s="141" t="s">
        <v>30</v>
      </c>
      <c r="C25" s="143"/>
      <c r="D25" s="144"/>
      <c r="E25" s="142" t="s">
        <v>76</v>
      </c>
      <c r="F25" s="141" t="s">
        <v>74</v>
      </c>
      <c r="G25" s="143"/>
      <c r="H25" s="144"/>
    </row>
    <row r="26" s="136" customFormat="1" ht="18" customHeight="1" spans="1:8">
      <c r="A26" s="142" t="s">
        <v>77</v>
      </c>
      <c r="B26" s="141" t="s">
        <v>30</v>
      </c>
      <c r="C26" s="143"/>
      <c r="D26" s="144"/>
      <c r="E26" s="145"/>
      <c r="F26" s="145"/>
      <c r="G26" s="145"/>
      <c r="H26" s="145"/>
    </row>
    <row r="27" s="136" customFormat="1" ht="18.95" customHeight="1" spans="1:8">
      <c r="A27" s="134"/>
      <c r="B27" s="135"/>
      <c r="C27" s="134"/>
      <c r="D27" s="134"/>
      <c r="E27" s="134"/>
      <c r="F27" s="135"/>
      <c r="G27" s="134"/>
      <c r="H27" s="134"/>
    </row>
    <row r="28" s="136" customFormat="1" ht="18.95" customHeight="1" spans="1:8">
      <c r="A28" s="134"/>
      <c r="B28" s="135"/>
      <c r="C28" s="134"/>
      <c r="D28" s="134"/>
      <c r="E28" s="134"/>
      <c r="F28" s="135"/>
      <c r="G28" s="134"/>
      <c r="H28" s="134"/>
    </row>
    <row r="29" s="136" customFormat="1" ht="20.1" customHeight="1" spans="1:8">
      <c r="A29" s="134"/>
      <c r="B29" s="135"/>
      <c r="C29" s="134"/>
      <c r="D29" s="134"/>
      <c r="E29" s="134"/>
      <c r="F29" s="135"/>
      <c r="G29" s="134"/>
      <c r="H29" s="134"/>
    </row>
  </sheetData>
  <mergeCells count="2">
    <mergeCell ref="G1:H1"/>
    <mergeCell ref="A2:H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38"/>
  <sheetViews>
    <sheetView topLeftCell="A13" workbookViewId="0">
      <selection activeCell="A28" sqref="A28"/>
    </sheetView>
  </sheetViews>
  <sheetFormatPr defaultColWidth="9" defaultRowHeight="13.5" outlineLevelCol="3"/>
  <cols>
    <col min="1" max="1" width="32.75" customWidth="1"/>
    <col min="2" max="2" width="17.125" customWidth="1"/>
    <col min="3" max="3" width="36.5" customWidth="1"/>
    <col min="4" max="4" width="17.625" customWidth="1"/>
  </cols>
  <sheetData>
    <row r="1" customHeight="1" spans="1:4">
      <c r="A1" s="133" t="s">
        <v>78</v>
      </c>
      <c r="B1" s="133"/>
      <c r="C1" s="133"/>
      <c r="D1" s="133"/>
    </row>
    <row r="2" ht="15" customHeight="1" spans="1:4">
      <c r="A2" s="48" t="s">
        <v>79</v>
      </c>
      <c r="B2" s="48"/>
      <c r="C2" s="48"/>
      <c r="D2" s="48"/>
    </row>
    <row r="3" ht="15" customHeight="1" spans="1:4">
      <c r="A3" s="86" t="s">
        <v>80</v>
      </c>
      <c r="B3" s="86"/>
      <c r="C3" s="86"/>
      <c r="D3" s="87" t="s">
        <v>81</v>
      </c>
    </row>
    <row r="4" ht="15" customHeight="1" spans="1:4">
      <c r="A4" s="88" t="s">
        <v>82</v>
      </c>
      <c r="B4" s="88"/>
      <c r="C4" s="88" t="s">
        <v>83</v>
      </c>
      <c r="D4" s="88"/>
    </row>
    <row r="5" ht="14.25" spans="1:4">
      <c r="A5" s="88" t="s">
        <v>84</v>
      </c>
      <c r="B5" s="88" t="s">
        <v>85</v>
      </c>
      <c r="C5" s="89" t="s">
        <v>84</v>
      </c>
      <c r="D5" s="89" t="s">
        <v>85</v>
      </c>
    </row>
    <row r="6" ht="24" customHeight="1" spans="1:4">
      <c r="A6" s="100" t="s">
        <v>86</v>
      </c>
      <c r="B6" s="92">
        <f>B7+B11+B12</f>
        <v>1166.37</v>
      </c>
      <c r="C6" s="100" t="s">
        <v>87</v>
      </c>
      <c r="D6" s="92">
        <f>SUM(D7:D34)</f>
        <v>2415.12</v>
      </c>
    </row>
    <row r="7" ht="29" customHeight="1" spans="1:4">
      <c r="A7" s="100" t="s">
        <v>88</v>
      </c>
      <c r="B7" s="92">
        <f>SUM(B8:B10)</f>
        <v>1166.37</v>
      </c>
      <c r="C7" s="100" t="s">
        <v>89</v>
      </c>
      <c r="D7" s="95">
        <v>0</v>
      </c>
    </row>
    <row r="8" ht="18" customHeight="1" spans="1:4">
      <c r="A8" s="100" t="s">
        <v>90</v>
      </c>
      <c r="B8" s="95">
        <v>1166.37</v>
      </c>
      <c r="C8" s="100" t="s">
        <v>91</v>
      </c>
      <c r="D8" s="95">
        <v>0</v>
      </c>
    </row>
    <row r="9" ht="18" customHeight="1" spans="1:4">
      <c r="A9" s="100" t="s">
        <v>92</v>
      </c>
      <c r="B9" s="95">
        <v>0</v>
      </c>
      <c r="C9" s="100" t="s">
        <v>93</v>
      </c>
      <c r="D9" s="95">
        <v>0</v>
      </c>
    </row>
    <row r="10" ht="18" customHeight="1" spans="1:4">
      <c r="A10" s="100" t="s">
        <v>94</v>
      </c>
      <c r="B10" s="95">
        <v>0</v>
      </c>
      <c r="C10" s="100" t="s">
        <v>95</v>
      </c>
      <c r="D10" s="95">
        <v>0</v>
      </c>
    </row>
    <row r="11" ht="18" customHeight="1" spans="1:4">
      <c r="A11" s="100" t="s">
        <v>96</v>
      </c>
      <c r="B11" s="95">
        <v>0</v>
      </c>
      <c r="C11" s="100" t="s">
        <v>97</v>
      </c>
      <c r="D11" s="95">
        <v>0</v>
      </c>
    </row>
    <row r="12" ht="18" customHeight="1" spans="1:4">
      <c r="A12" s="100" t="s">
        <v>98</v>
      </c>
      <c r="B12" s="92">
        <f>SUM(B13:B17)</f>
        <v>0</v>
      </c>
      <c r="C12" s="100" t="s">
        <v>99</v>
      </c>
      <c r="D12" s="95">
        <v>0</v>
      </c>
    </row>
    <row r="13" ht="14.25" spans="1:4">
      <c r="A13" s="100" t="s">
        <v>100</v>
      </c>
      <c r="B13" s="95">
        <v>0</v>
      </c>
      <c r="C13" s="100" t="s">
        <v>101</v>
      </c>
      <c r="D13" s="95">
        <v>2081.02</v>
      </c>
    </row>
    <row r="14" ht="14.25" spans="1:4">
      <c r="A14" s="100" t="s">
        <v>102</v>
      </c>
      <c r="B14" s="95">
        <v>0</v>
      </c>
      <c r="C14" s="100" t="s">
        <v>103</v>
      </c>
      <c r="D14" s="95">
        <v>70.05</v>
      </c>
    </row>
    <row r="15" ht="14.25" spans="1:4">
      <c r="A15" s="100" t="s">
        <v>104</v>
      </c>
      <c r="B15" s="95">
        <v>0</v>
      </c>
      <c r="C15" s="100" t="s">
        <v>105</v>
      </c>
      <c r="D15" s="95">
        <v>28.71</v>
      </c>
    </row>
    <row r="16" ht="14.25" spans="1:4">
      <c r="A16" s="100" t="s">
        <v>106</v>
      </c>
      <c r="B16" s="95">
        <v>0</v>
      </c>
      <c r="C16" s="100" t="s">
        <v>107</v>
      </c>
      <c r="D16" s="95">
        <v>0</v>
      </c>
    </row>
    <row r="17" ht="14.25" spans="1:4">
      <c r="A17" s="100" t="s">
        <v>108</v>
      </c>
      <c r="B17" s="95">
        <v>0</v>
      </c>
      <c r="C17" s="100" t="s">
        <v>109</v>
      </c>
      <c r="D17" s="95">
        <v>0</v>
      </c>
    </row>
    <row r="18" ht="14.25" spans="1:4">
      <c r="A18" s="100"/>
      <c r="B18" s="95"/>
      <c r="C18" s="100" t="s">
        <v>110</v>
      </c>
      <c r="D18" s="95">
        <v>0</v>
      </c>
    </row>
    <row r="19" ht="14.25" spans="1:4">
      <c r="A19" s="100"/>
      <c r="B19" s="95"/>
      <c r="C19" s="100" t="s">
        <v>111</v>
      </c>
      <c r="D19" s="95">
        <v>0</v>
      </c>
    </row>
    <row r="20" ht="14.25" spans="1:4">
      <c r="A20" s="100"/>
      <c r="B20" s="95"/>
      <c r="C20" s="100" t="s">
        <v>112</v>
      </c>
      <c r="D20" s="95">
        <v>0</v>
      </c>
    </row>
    <row r="21" ht="14.25" spans="1:4">
      <c r="A21" s="100"/>
      <c r="B21" s="95"/>
      <c r="C21" s="100" t="s">
        <v>113</v>
      </c>
      <c r="D21" s="95">
        <v>0</v>
      </c>
    </row>
    <row r="22" ht="14.25" spans="1:4">
      <c r="A22" s="100"/>
      <c r="B22" s="95"/>
      <c r="C22" s="100" t="s">
        <v>114</v>
      </c>
      <c r="D22" s="95">
        <v>0</v>
      </c>
    </row>
    <row r="23" ht="14.25" spans="1:4">
      <c r="A23" s="100"/>
      <c r="B23" s="95"/>
      <c r="C23" s="100" t="s">
        <v>115</v>
      </c>
      <c r="D23" s="95">
        <v>0</v>
      </c>
    </row>
    <row r="24" ht="14.25" spans="1:4">
      <c r="A24" s="100"/>
      <c r="B24" s="95"/>
      <c r="C24" s="100" t="s">
        <v>116</v>
      </c>
      <c r="D24" s="95">
        <v>0</v>
      </c>
    </row>
    <row r="25" ht="14.25" spans="1:4">
      <c r="A25" s="100"/>
      <c r="B25" s="95"/>
      <c r="C25" s="100" t="s">
        <v>117</v>
      </c>
      <c r="D25" s="95">
        <v>65.34</v>
      </c>
    </row>
    <row r="26" ht="14.25" spans="1:4">
      <c r="A26" s="100"/>
      <c r="B26" s="95"/>
      <c r="C26" s="100" t="s">
        <v>118</v>
      </c>
      <c r="D26" s="95">
        <v>0</v>
      </c>
    </row>
    <row r="27" ht="14.25" spans="1:4">
      <c r="A27" s="100"/>
      <c r="B27" s="95"/>
      <c r="C27" s="100" t="s">
        <v>119</v>
      </c>
      <c r="D27" s="95">
        <v>0</v>
      </c>
    </row>
    <row r="28" ht="14.25" spans="1:4">
      <c r="A28" s="100"/>
      <c r="B28" s="95"/>
      <c r="C28" s="100" t="s">
        <v>120</v>
      </c>
      <c r="D28" s="95">
        <v>0</v>
      </c>
    </row>
    <row r="29" ht="14.25" spans="1:4">
      <c r="A29" s="100"/>
      <c r="B29" s="95"/>
      <c r="C29" s="100" t="s">
        <v>121</v>
      </c>
      <c r="D29" s="95">
        <v>0</v>
      </c>
    </row>
    <row r="30" ht="14.25" spans="1:4">
      <c r="A30" s="100"/>
      <c r="B30" s="95"/>
      <c r="C30" s="100" t="s">
        <v>122</v>
      </c>
      <c r="D30" s="95">
        <v>0</v>
      </c>
    </row>
    <row r="31" ht="14.25" spans="1:4">
      <c r="A31" s="100"/>
      <c r="B31" s="95"/>
      <c r="C31" s="100" t="s">
        <v>123</v>
      </c>
      <c r="D31" s="95">
        <v>0</v>
      </c>
    </row>
    <row r="32" ht="14.25" spans="1:4">
      <c r="A32" s="100"/>
      <c r="B32" s="95"/>
      <c r="C32" s="100" t="s">
        <v>124</v>
      </c>
      <c r="D32" s="95">
        <v>170</v>
      </c>
    </row>
    <row r="33" ht="14.25" spans="1:4">
      <c r="A33" s="100"/>
      <c r="B33" s="95"/>
      <c r="C33" s="100" t="s">
        <v>125</v>
      </c>
      <c r="D33" s="95">
        <v>0</v>
      </c>
    </row>
    <row r="34" ht="14.25" spans="1:4">
      <c r="A34" s="100"/>
      <c r="B34" s="95"/>
      <c r="C34" s="100" t="s">
        <v>126</v>
      </c>
      <c r="D34" s="95">
        <v>0</v>
      </c>
    </row>
    <row r="35" ht="14.25" spans="1:4">
      <c r="A35" s="100" t="s">
        <v>127</v>
      </c>
      <c r="B35" s="95">
        <v>1248.75</v>
      </c>
      <c r="C35" s="100" t="s">
        <v>128</v>
      </c>
      <c r="D35" s="95">
        <v>0</v>
      </c>
    </row>
    <row r="36" ht="34" customHeight="1" spans="1:4">
      <c r="A36" s="101" t="s">
        <v>129</v>
      </c>
      <c r="B36" s="92">
        <f>B6+B35</f>
        <v>2415.12</v>
      </c>
      <c r="C36" s="101" t="s">
        <v>130</v>
      </c>
      <c r="D36" s="92">
        <f>D6+D35</f>
        <v>2415.12</v>
      </c>
    </row>
    <row r="38" spans="1:1">
      <c r="A38" s="113" t="s">
        <v>131</v>
      </c>
    </row>
  </sheetData>
  <mergeCells count="5">
    <mergeCell ref="A1:D1"/>
    <mergeCell ref="A2:D2"/>
    <mergeCell ref="A3:C3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U14"/>
  <sheetViews>
    <sheetView workbookViewId="0">
      <selection activeCell="J18" sqref="J18"/>
    </sheetView>
  </sheetViews>
  <sheetFormatPr defaultColWidth="9" defaultRowHeight="13.5"/>
  <cols>
    <col min="1" max="1" width="17" customWidth="1"/>
  </cols>
  <sheetData>
    <row r="1" customHeight="1" spans="1:21">
      <c r="A1" s="78" t="s">
        <v>132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ht="15" customHeight="1" spans="1:21">
      <c r="A2" s="79" t="s">
        <v>133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ht="15" customHeight="1" spans="1:21">
      <c r="A3" s="80" t="s">
        <v>134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 t="s">
        <v>81</v>
      </c>
      <c r="Q3" s="81"/>
      <c r="R3" s="81"/>
      <c r="S3" s="81"/>
      <c r="T3" s="81"/>
      <c r="U3" s="81"/>
    </row>
    <row r="4" ht="15" customHeight="1" spans="1:21">
      <c r="A4" s="119" t="s">
        <v>135</v>
      </c>
      <c r="B4" s="120" t="s">
        <v>129</v>
      </c>
      <c r="C4" s="119" t="s">
        <v>136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3" t="s">
        <v>137</v>
      </c>
      <c r="P4" s="123"/>
      <c r="Q4" s="123"/>
      <c r="R4" s="123"/>
      <c r="S4" s="123"/>
      <c r="T4" s="123"/>
      <c r="U4" s="123"/>
    </row>
    <row r="5" ht="15" customHeight="1" spans="1:21">
      <c r="A5" s="119"/>
      <c r="B5" s="120"/>
      <c r="C5" s="121" t="s">
        <v>138</v>
      </c>
      <c r="D5" s="122" t="s">
        <v>139</v>
      </c>
      <c r="E5" s="122"/>
      <c r="F5" s="122"/>
      <c r="G5" s="122"/>
      <c r="H5" s="123" t="s">
        <v>140</v>
      </c>
      <c r="I5" s="123" t="s">
        <v>141</v>
      </c>
      <c r="J5" s="123"/>
      <c r="K5" s="123"/>
      <c r="L5" s="123"/>
      <c r="M5" s="123"/>
      <c r="N5" s="123"/>
      <c r="O5" s="131" t="s">
        <v>138</v>
      </c>
      <c r="P5" s="131" t="s">
        <v>139</v>
      </c>
      <c r="Q5" s="131"/>
      <c r="R5" s="131"/>
      <c r="S5" s="131"/>
      <c r="T5" s="131" t="s">
        <v>140</v>
      </c>
      <c r="U5" s="131" t="s">
        <v>141</v>
      </c>
    </row>
    <row r="6" ht="23.25" spans="1:21">
      <c r="A6" s="119"/>
      <c r="B6" s="120"/>
      <c r="C6" s="121"/>
      <c r="D6" s="122" t="s">
        <v>142</v>
      </c>
      <c r="E6" s="122" t="s">
        <v>143</v>
      </c>
      <c r="F6" s="122" t="s">
        <v>144</v>
      </c>
      <c r="G6" s="123" t="s">
        <v>145</v>
      </c>
      <c r="H6" s="123"/>
      <c r="I6" s="123" t="s">
        <v>142</v>
      </c>
      <c r="J6" s="123" t="s">
        <v>146</v>
      </c>
      <c r="K6" s="123" t="s">
        <v>147</v>
      </c>
      <c r="L6" s="123" t="s">
        <v>148</v>
      </c>
      <c r="M6" s="123" t="s">
        <v>149</v>
      </c>
      <c r="N6" s="123" t="s">
        <v>150</v>
      </c>
      <c r="O6" s="131"/>
      <c r="P6" s="123" t="s">
        <v>142</v>
      </c>
      <c r="Q6" s="123" t="s">
        <v>143</v>
      </c>
      <c r="R6" s="123" t="s">
        <v>151</v>
      </c>
      <c r="S6" s="123" t="s">
        <v>145</v>
      </c>
      <c r="T6" s="131"/>
      <c r="U6" s="131"/>
    </row>
    <row r="7" ht="15" customHeight="1" spans="1:21">
      <c r="A7" s="124" t="s">
        <v>152</v>
      </c>
      <c r="B7" s="125" t="s">
        <v>153</v>
      </c>
      <c r="C7" s="125" t="s">
        <v>154</v>
      </c>
      <c r="D7" s="126" t="s">
        <v>155</v>
      </c>
      <c r="E7" s="127">
        <v>4</v>
      </c>
      <c r="F7" s="127">
        <v>5</v>
      </c>
      <c r="G7" s="127">
        <v>6</v>
      </c>
      <c r="H7" s="127">
        <v>7</v>
      </c>
      <c r="I7" s="132" t="s">
        <v>156</v>
      </c>
      <c r="J7" s="127">
        <v>9</v>
      </c>
      <c r="K7" s="127">
        <v>10</v>
      </c>
      <c r="L7" s="127">
        <v>11</v>
      </c>
      <c r="M7" s="127">
        <v>12</v>
      </c>
      <c r="N7" s="127">
        <v>13</v>
      </c>
      <c r="O7" s="127" t="s">
        <v>157</v>
      </c>
      <c r="P7" s="127" t="s">
        <v>158</v>
      </c>
      <c r="Q7" s="127">
        <v>16</v>
      </c>
      <c r="R7" s="127">
        <v>17</v>
      </c>
      <c r="S7" s="127">
        <v>18</v>
      </c>
      <c r="T7" s="127">
        <v>19</v>
      </c>
      <c r="U7" s="127">
        <v>20</v>
      </c>
    </row>
    <row r="8" ht="14.25" spans="1:21">
      <c r="A8" s="124"/>
      <c r="B8" s="125"/>
      <c r="C8" s="125"/>
      <c r="D8" s="126"/>
      <c r="E8" s="127"/>
      <c r="F8" s="127"/>
      <c r="G8" s="127"/>
      <c r="H8" s="127"/>
      <c r="I8" s="127" t="s">
        <v>159</v>
      </c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</row>
    <row r="9" ht="14.25" spans="1:21">
      <c r="A9" s="128" t="s">
        <v>138</v>
      </c>
      <c r="B9" s="38">
        <f>SUM(B10:B12)</f>
        <v>2415.12</v>
      </c>
      <c r="C9" s="38">
        <f t="shared" ref="C9:U9" si="0">SUM(C10:C12)</f>
        <v>1166.37</v>
      </c>
      <c r="D9" s="38">
        <f t="shared" si="0"/>
        <v>1166.37</v>
      </c>
      <c r="E9" s="38">
        <f t="shared" si="0"/>
        <v>1166.37</v>
      </c>
      <c r="F9" s="38">
        <f t="shared" si="0"/>
        <v>0</v>
      </c>
      <c r="G9" s="38">
        <f t="shared" si="0"/>
        <v>0</v>
      </c>
      <c r="H9" s="38">
        <f t="shared" si="0"/>
        <v>0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1248.75</v>
      </c>
      <c r="P9" s="38">
        <f t="shared" si="0"/>
        <v>1248.75</v>
      </c>
      <c r="Q9" s="38">
        <f t="shared" si="0"/>
        <v>1248.75</v>
      </c>
      <c r="R9" s="38">
        <f t="shared" si="0"/>
        <v>0</v>
      </c>
      <c r="S9" s="38">
        <f t="shared" si="0"/>
        <v>0</v>
      </c>
      <c r="T9" s="38">
        <f t="shared" si="0"/>
        <v>0</v>
      </c>
      <c r="U9" s="38">
        <f t="shared" si="0"/>
        <v>0</v>
      </c>
    </row>
    <row r="10" ht="23.25" spans="1:21">
      <c r="A10" s="129" t="s">
        <v>160</v>
      </c>
      <c r="B10" s="38">
        <f>C10+O10</f>
        <v>2415.12</v>
      </c>
      <c r="C10" s="38">
        <f>D10+H10+I10</f>
        <v>1166.37</v>
      </c>
      <c r="D10" s="38">
        <f>E10+F10+G10</f>
        <v>1166.37</v>
      </c>
      <c r="E10" s="41">
        <v>1166.37</v>
      </c>
      <c r="F10" s="41">
        <v>0</v>
      </c>
      <c r="G10" s="41">
        <v>0</v>
      </c>
      <c r="H10" s="41">
        <v>0</v>
      </c>
      <c r="I10" s="38">
        <f>J10+K10+L10+M10+N10</f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38">
        <f>P10+T10+U10</f>
        <v>1248.75</v>
      </c>
      <c r="P10" s="38">
        <f>Q10+R10+S10</f>
        <v>1248.75</v>
      </c>
      <c r="Q10" s="41">
        <v>1248.75</v>
      </c>
      <c r="R10" s="41">
        <v>0</v>
      </c>
      <c r="S10" s="41">
        <v>0</v>
      </c>
      <c r="T10" s="41">
        <v>0</v>
      </c>
      <c r="U10" s="41">
        <v>0</v>
      </c>
    </row>
    <row r="11" ht="14.25" spans="1:21">
      <c r="A11" s="130"/>
      <c r="B11" s="38">
        <f>C11+O11</f>
        <v>0</v>
      </c>
      <c r="C11" s="38">
        <f>D11+H11+I11</f>
        <v>0</v>
      </c>
      <c r="D11" s="38">
        <f>E11+F11+G11</f>
        <v>0</v>
      </c>
      <c r="E11" s="41">
        <v>0</v>
      </c>
      <c r="F11" s="41">
        <v>0</v>
      </c>
      <c r="G11" s="41">
        <v>0</v>
      </c>
      <c r="H11" s="41">
        <v>0</v>
      </c>
      <c r="I11" s="38">
        <f>J11+K11+L11+M11+N11</f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38">
        <f>P11+T11+U11</f>
        <v>0</v>
      </c>
      <c r="P11" s="38">
        <f>Q11+R11+S11</f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</row>
    <row r="12" ht="14.25" spans="1:21">
      <c r="A12" s="130"/>
      <c r="B12" s="38">
        <f>C12+O12</f>
        <v>0</v>
      </c>
      <c r="C12" s="38">
        <f>D12+H12+I12</f>
        <v>0</v>
      </c>
      <c r="D12" s="38">
        <f>E12+F12+G12</f>
        <v>0</v>
      </c>
      <c r="E12" s="41">
        <v>0</v>
      </c>
      <c r="F12" s="41">
        <v>0</v>
      </c>
      <c r="G12" s="41">
        <v>0</v>
      </c>
      <c r="H12" s="41">
        <v>0</v>
      </c>
      <c r="I12" s="38">
        <f>J12+K12+L12+M12+N12</f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38">
        <f>P12+T12+U12</f>
        <v>0</v>
      </c>
      <c r="P12" s="38">
        <f>Q12+R12+S12</f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</row>
    <row r="14" spans="1:1">
      <c r="A14" s="113" t="s">
        <v>131</v>
      </c>
    </row>
  </sheetData>
  <mergeCells count="36">
    <mergeCell ref="A1:U1"/>
    <mergeCell ref="A2:U2"/>
    <mergeCell ref="A3:O3"/>
    <mergeCell ref="P3:U3"/>
    <mergeCell ref="C4:N4"/>
    <mergeCell ref="O4:U4"/>
    <mergeCell ref="D5:G5"/>
    <mergeCell ref="I5:N5"/>
    <mergeCell ref="P5:S5"/>
    <mergeCell ref="A4:A6"/>
    <mergeCell ref="A7:A8"/>
    <mergeCell ref="B4:B6"/>
    <mergeCell ref="B7:B8"/>
    <mergeCell ref="C5:C6"/>
    <mergeCell ref="C7:C8"/>
    <mergeCell ref="D7:D8"/>
    <mergeCell ref="E7:E8"/>
    <mergeCell ref="F7:F8"/>
    <mergeCell ref="G7:G8"/>
    <mergeCell ref="H5:H6"/>
    <mergeCell ref="H7:H8"/>
    <mergeCell ref="J7:J8"/>
    <mergeCell ref="K7:K8"/>
    <mergeCell ref="L7:L8"/>
    <mergeCell ref="M7:M8"/>
    <mergeCell ref="N7:N8"/>
    <mergeCell ref="O5:O6"/>
    <mergeCell ref="O7:O8"/>
    <mergeCell ref="P7:P8"/>
    <mergeCell ref="Q7:Q8"/>
    <mergeCell ref="R7:R8"/>
    <mergeCell ref="S7:S8"/>
    <mergeCell ref="T5:T6"/>
    <mergeCell ref="T7:T8"/>
    <mergeCell ref="U5:U6"/>
    <mergeCell ref="U7:U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V29"/>
  <sheetViews>
    <sheetView workbookViewId="0">
      <selection activeCell="I9" sqref="I9"/>
    </sheetView>
  </sheetViews>
  <sheetFormatPr defaultColWidth="9" defaultRowHeight="13.5"/>
  <cols>
    <col min="2" max="2" width="25.25" customWidth="1"/>
    <col min="13" max="13" width="17.6916666666667" customWidth="1"/>
    <col min="17" max="17" width="3.875" customWidth="1"/>
  </cols>
  <sheetData>
    <row r="1" customHeight="1" spans="1:23">
      <c r="A1" s="78" t="s">
        <v>161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ht="15" customHeight="1" spans="1:23">
      <c r="A2" s="79" t="s">
        <v>162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ht="15" customHeight="1" spans="1:23">
      <c r="A3" s="104" t="s">
        <v>163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16" t="s">
        <v>81</v>
      </c>
      <c r="R3" s="116"/>
      <c r="S3" s="116"/>
      <c r="T3" s="116"/>
      <c r="U3" s="116"/>
      <c r="V3" s="116"/>
      <c r="W3" s="116"/>
    </row>
    <row r="4" ht="15" customHeight="1" spans="1:23">
      <c r="A4" s="4" t="s">
        <v>164</v>
      </c>
      <c r="B4" s="4"/>
      <c r="C4" s="34" t="s">
        <v>130</v>
      </c>
      <c r="D4" s="5" t="s">
        <v>165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7" t="s">
        <v>166</v>
      </c>
    </row>
    <row r="5" ht="15" customHeight="1" spans="1:23">
      <c r="A5" s="4"/>
      <c r="B5" s="4"/>
      <c r="C5" s="34"/>
      <c r="D5" s="51" t="s">
        <v>138</v>
      </c>
      <c r="E5" s="7" t="s">
        <v>167</v>
      </c>
      <c r="F5" s="7" t="s">
        <v>168</v>
      </c>
      <c r="G5" s="7" t="s">
        <v>169</v>
      </c>
      <c r="H5" s="7"/>
      <c r="I5" s="7"/>
      <c r="J5" s="5" t="s">
        <v>170</v>
      </c>
      <c r="K5" s="5"/>
      <c r="L5" s="5"/>
      <c r="M5" s="5" t="s">
        <v>171</v>
      </c>
      <c r="N5" s="5"/>
      <c r="O5" s="5"/>
      <c r="P5" s="5" t="s">
        <v>140</v>
      </c>
      <c r="Q5" s="5"/>
      <c r="R5" s="5"/>
      <c r="S5" s="5"/>
      <c r="T5" s="5" t="s">
        <v>141</v>
      </c>
      <c r="U5" s="5"/>
      <c r="V5" s="5"/>
      <c r="W5" s="7"/>
    </row>
    <row r="6" ht="15" customHeight="1" spans="1:23">
      <c r="A6" s="66" t="s">
        <v>172</v>
      </c>
      <c r="B6" s="54" t="s">
        <v>173</v>
      </c>
      <c r="C6" s="34"/>
      <c r="D6" s="51"/>
      <c r="E6" s="7"/>
      <c r="F6" s="7"/>
      <c r="G6" s="51" t="s">
        <v>142</v>
      </c>
      <c r="H6" s="51" t="s">
        <v>174</v>
      </c>
      <c r="I6" s="51" t="s">
        <v>175</v>
      </c>
      <c r="J6" s="51" t="s">
        <v>142</v>
      </c>
      <c r="K6" s="7" t="s">
        <v>174</v>
      </c>
      <c r="L6" s="7" t="s">
        <v>175</v>
      </c>
      <c r="M6" s="7" t="s">
        <v>142</v>
      </c>
      <c r="N6" s="7" t="s">
        <v>174</v>
      </c>
      <c r="O6" s="7" t="s">
        <v>175</v>
      </c>
      <c r="P6" s="7" t="s">
        <v>142</v>
      </c>
      <c r="Q6" s="7"/>
      <c r="R6" s="7" t="s">
        <v>174</v>
      </c>
      <c r="S6" s="7" t="s">
        <v>175</v>
      </c>
      <c r="T6" s="7" t="s">
        <v>142</v>
      </c>
      <c r="U6" s="7" t="s">
        <v>174</v>
      </c>
      <c r="V6" s="7" t="s">
        <v>175</v>
      </c>
      <c r="W6" s="7"/>
    </row>
    <row r="7" ht="15" customHeight="1" spans="1:23">
      <c r="A7" s="58" t="s">
        <v>152</v>
      </c>
      <c r="B7" s="58"/>
      <c r="C7" s="10" t="s">
        <v>176</v>
      </c>
      <c r="D7" s="9" t="s">
        <v>177</v>
      </c>
      <c r="E7" s="105" t="s">
        <v>178</v>
      </c>
      <c r="F7" s="105" t="s">
        <v>179</v>
      </c>
      <c r="G7" s="56" t="s">
        <v>180</v>
      </c>
      <c r="H7" s="56">
        <v>6</v>
      </c>
      <c r="I7" s="56">
        <v>7</v>
      </c>
      <c r="J7" s="56" t="s">
        <v>181</v>
      </c>
      <c r="K7" s="56">
        <v>9</v>
      </c>
      <c r="L7" s="56">
        <v>10</v>
      </c>
      <c r="M7" s="56" t="s">
        <v>182</v>
      </c>
      <c r="N7" s="56">
        <v>12</v>
      </c>
      <c r="O7" s="56">
        <v>13</v>
      </c>
      <c r="P7" s="56" t="s">
        <v>183</v>
      </c>
      <c r="Q7" s="56"/>
      <c r="R7" s="56">
        <v>15</v>
      </c>
      <c r="S7" s="56">
        <v>16</v>
      </c>
      <c r="T7" s="56" t="s">
        <v>184</v>
      </c>
      <c r="U7" s="56">
        <v>18</v>
      </c>
      <c r="V7" s="56">
        <v>19</v>
      </c>
      <c r="W7" s="56">
        <v>20</v>
      </c>
    </row>
    <row r="8" ht="14.25" spans="1:23">
      <c r="A8" s="58"/>
      <c r="B8" s="58"/>
      <c r="C8" s="10"/>
      <c r="D8" s="10" t="s">
        <v>185</v>
      </c>
      <c r="E8" s="10" t="s">
        <v>186</v>
      </c>
      <c r="F8" s="10" t="s">
        <v>187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  <row r="9" ht="15" customHeight="1" spans="1:23">
      <c r="A9" s="106"/>
      <c r="B9" s="10" t="s">
        <v>138</v>
      </c>
      <c r="C9" s="59">
        <f t="shared" ref="C9:C25" si="0">D9+W9</f>
        <v>2415.12</v>
      </c>
      <c r="D9" s="38">
        <f t="shared" ref="D9:D25" si="1">E9+F9</f>
        <v>2415.12</v>
      </c>
      <c r="E9" s="38">
        <f t="shared" ref="E9:E25" si="2">H9+K9+N9+R9+U9</f>
        <v>961.62</v>
      </c>
      <c r="F9" s="38">
        <f t="shared" ref="F9:F25" si="3">I9+L9+O9+S9+V9</f>
        <v>1453.5</v>
      </c>
      <c r="G9" s="107">
        <f t="shared" ref="G9:G25" si="4">H9+I9</f>
        <v>2415.12</v>
      </c>
      <c r="H9" s="108">
        <v>961.62</v>
      </c>
      <c r="I9" s="108">
        <v>1453.5</v>
      </c>
      <c r="J9" s="114">
        <f t="shared" ref="J9:J25" si="5">K9+L9</f>
        <v>0</v>
      </c>
      <c r="K9" s="108">
        <v>0</v>
      </c>
      <c r="L9" s="108">
        <v>0</v>
      </c>
      <c r="M9" s="114">
        <f t="shared" ref="M9:M25" si="6">N9+O9</f>
        <v>0</v>
      </c>
      <c r="N9" s="115">
        <v>0</v>
      </c>
      <c r="O9" s="76">
        <v>0</v>
      </c>
      <c r="P9" s="114">
        <f t="shared" ref="P9:P25" si="7">R9+S9</f>
        <v>0</v>
      </c>
      <c r="Q9" s="114"/>
      <c r="R9" s="115">
        <v>0</v>
      </c>
      <c r="S9" s="76">
        <v>0</v>
      </c>
      <c r="T9" s="114">
        <f t="shared" ref="T9:T25" si="8">U9+V9</f>
        <v>0</v>
      </c>
      <c r="U9" s="115">
        <v>0</v>
      </c>
      <c r="V9" s="76">
        <v>0</v>
      </c>
      <c r="W9" s="117">
        <v>0</v>
      </c>
    </row>
    <row r="10" ht="15" customHeight="1" spans="1:23">
      <c r="A10" s="109">
        <v>2070101</v>
      </c>
      <c r="B10" s="84" t="s">
        <v>188</v>
      </c>
      <c r="C10" s="59">
        <f t="shared" si="0"/>
        <v>797.52</v>
      </c>
      <c r="D10" s="38">
        <f t="shared" si="1"/>
        <v>797.52</v>
      </c>
      <c r="E10" s="38">
        <f t="shared" si="2"/>
        <v>797.52</v>
      </c>
      <c r="F10" s="38">
        <f t="shared" si="3"/>
        <v>0</v>
      </c>
      <c r="G10" s="107">
        <f t="shared" si="4"/>
        <v>797.52</v>
      </c>
      <c r="H10" s="108">
        <v>797.52</v>
      </c>
      <c r="I10" s="108">
        <v>0</v>
      </c>
      <c r="J10" s="114">
        <f t="shared" si="5"/>
        <v>0</v>
      </c>
      <c r="K10" s="108">
        <v>0</v>
      </c>
      <c r="L10" s="108">
        <v>0</v>
      </c>
      <c r="M10" s="114">
        <f t="shared" si="6"/>
        <v>0</v>
      </c>
      <c r="N10" s="115">
        <v>0</v>
      </c>
      <c r="O10" s="76">
        <v>0</v>
      </c>
      <c r="P10" s="114">
        <f t="shared" si="7"/>
        <v>0</v>
      </c>
      <c r="Q10" s="114"/>
      <c r="R10" s="115">
        <v>0</v>
      </c>
      <c r="S10" s="76">
        <v>0</v>
      </c>
      <c r="T10" s="114">
        <f t="shared" si="8"/>
        <v>0</v>
      </c>
      <c r="U10" s="115">
        <v>0</v>
      </c>
      <c r="V10" s="76">
        <v>0</v>
      </c>
      <c r="W10" s="115">
        <v>0</v>
      </c>
    </row>
    <row r="11" ht="15" customHeight="1" spans="1:23">
      <c r="A11" s="109">
        <v>2070104</v>
      </c>
      <c r="B11" s="84" t="s">
        <v>189</v>
      </c>
      <c r="C11" s="59">
        <f t="shared" si="0"/>
        <v>124.29</v>
      </c>
      <c r="D11" s="38">
        <f t="shared" si="1"/>
        <v>124.29</v>
      </c>
      <c r="E11" s="38">
        <f t="shared" si="2"/>
        <v>0</v>
      </c>
      <c r="F11" s="38">
        <f t="shared" si="3"/>
        <v>124.29</v>
      </c>
      <c r="G11" s="107">
        <f t="shared" si="4"/>
        <v>124.29</v>
      </c>
      <c r="H11" s="108">
        <v>0</v>
      </c>
      <c r="I11" s="108">
        <v>124.29</v>
      </c>
      <c r="J11" s="114">
        <f t="shared" si="5"/>
        <v>0</v>
      </c>
      <c r="K11" s="108">
        <v>0</v>
      </c>
      <c r="L11" s="108">
        <v>0</v>
      </c>
      <c r="M11" s="114">
        <f t="shared" si="6"/>
        <v>0</v>
      </c>
      <c r="N11" s="115">
        <v>0</v>
      </c>
      <c r="O11" s="76">
        <v>0</v>
      </c>
      <c r="P11" s="114">
        <f t="shared" si="7"/>
        <v>0</v>
      </c>
      <c r="Q11" s="114"/>
      <c r="R11" s="115">
        <v>0</v>
      </c>
      <c r="S11" s="76">
        <v>0</v>
      </c>
      <c r="T11" s="114">
        <f t="shared" si="8"/>
        <v>0</v>
      </c>
      <c r="U11" s="115">
        <v>0</v>
      </c>
      <c r="V11" s="76">
        <v>0</v>
      </c>
      <c r="W11" s="115">
        <v>0</v>
      </c>
    </row>
    <row r="12" ht="15" customHeight="1" spans="1:23">
      <c r="A12" s="109">
        <v>2070105</v>
      </c>
      <c r="B12" s="84" t="s">
        <v>190</v>
      </c>
      <c r="C12" s="59">
        <f t="shared" si="0"/>
        <v>4</v>
      </c>
      <c r="D12" s="38">
        <f t="shared" si="1"/>
        <v>4</v>
      </c>
      <c r="E12" s="38">
        <f t="shared" si="2"/>
        <v>0</v>
      </c>
      <c r="F12" s="38">
        <f t="shared" si="3"/>
        <v>4</v>
      </c>
      <c r="G12" s="107">
        <f t="shared" si="4"/>
        <v>4</v>
      </c>
      <c r="H12" s="108"/>
      <c r="I12" s="108">
        <v>4</v>
      </c>
      <c r="J12" s="114">
        <f t="shared" si="5"/>
        <v>0</v>
      </c>
      <c r="K12" s="108">
        <v>0</v>
      </c>
      <c r="L12" s="108">
        <v>0</v>
      </c>
      <c r="M12" s="114">
        <f t="shared" si="6"/>
        <v>0</v>
      </c>
      <c r="N12" s="115">
        <v>0</v>
      </c>
      <c r="O12" s="76">
        <v>0</v>
      </c>
      <c r="P12" s="114">
        <f t="shared" si="7"/>
        <v>0</v>
      </c>
      <c r="Q12" s="114"/>
      <c r="R12" s="115">
        <v>0</v>
      </c>
      <c r="S12" s="76">
        <v>0</v>
      </c>
      <c r="T12" s="114">
        <f t="shared" si="8"/>
        <v>0</v>
      </c>
      <c r="U12" s="115">
        <v>0</v>
      </c>
      <c r="V12" s="76">
        <v>0</v>
      </c>
      <c r="W12" s="115">
        <v>0</v>
      </c>
    </row>
    <row r="13" ht="15" customHeight="1" spans="1:23">
      <c r="A13" s="109">
        <v>2070109</v>
      </c>
      <c r="B13" s="84" t="s">
        <v>191</v>
      </c>
      <c r="C13" s="59">
        <f t="shared" si="0"/>
        <v>32.95</v>
      </c>
      <c r="D13" s="38">
        <f t="shared" si="1"/>
        <v>32.95</v>
      </c>
      <c r="E13" s="38">
        <f t="shared" si="2"/>
        <v>0</v>
      </c>
      <c r="F13" s="38">
        <f t="shared" si="3"/>
        <v>32.95</v>
      </c>
      <c r="G13" s="107">
        <f t="shared" si="4"/>
        <v>32.95</v>
      </c>
      <c r="H13" s="108"/>
      <c r="I13" s="108">
        <v>32.95</v>
      </c>
      <c r="J13" s="114">
        <f t="shared" si="5"/>
        <v>0</v>
      </c>
      <c r="K13" s="108">
        <v>0</v>
      </c>
      <c r="L13" s="108">
        <v>0</v>
      </c>
      <c r="M13" s="114">
        <f t="shared" si="6"/>
        <v>0</v>
      </c>
      <c r="N13" s="115">
        <v>0</v>
      </c>
      <c r="O13" s="76">
        <v>0</v>
      </c>
      <c r="P13" s="114">
        <f t="shared" si="7"/>
        <v>0</v>
      </c>
      <c r="Q13" s="114"/>
      <c r="R13" s="115">
        <v>0</v>
      </c>
      <c r="S13" s="76">
        <v>0</v>
      </c>
      <c r="T13" s="114">
        <f t="shared" si="8"/>
        <v>0</v>
      </c>
      <c r="U13" s="115">
        <v>0</v>
      </c>
      <c r="V13" s="76">
        <v>0</v>
      </c>
      <c r="W13" s="115">
        <v>0</v>
      </c>
    </row>
    <row r="14" customFormat="1" ht="15" customHeight="1" spans="1:23">
      <c r="A14" s="109">
        <v>2070111</v>
      </c>
      <c r="B14" s="84" t="s">
        <v>192</v>
      </c>
      <c r="C14" s="59">
        <f t="shared" si="0"/>
        <v>100.73</v>
      </c>
      <c r="D14" s="38">
        <f t="shared" si="1"/>
        <v>100.73</v>
      </c>
      <c r="E14" s="38">
        <f t="shared" si="2"/>
        <v>0</v>
      </c>
      <c r="F14" s="38">
        <f t="shared" si="3"/>
        <v>100.73</v>
      </c>
      <c r="G14" s="107">
        <f t="shared" si="4"/>
        <v>100.73</v>
      </c>
      <c r="H14" s="108"/>
      <c r="I14" s="108">
        <v>100.73</v>
      </c>
      <c r="J14" s="114">
        <f t="shared" si="5"/>
        <v>0</v>
      </c>
      <c r="K14" s="108">
        <v>0</v>
      </c>
      <c r="L14" s="108">
        <v>0</v>
      </c>
      <c r="M14" s="114">
        <f t="shared" si="6"/>
        <v>0</v>
      </c>
      <c r="N14" s="115">
        <v>0</v>
      </c>
      <c r="O14" s="76">
        <v>0</v>
      </c>
      <c r="P14" s="114">
        <f t="shared" si="7"/>
        <v>0</v>
      </c>
      <c r="Q14" s="114"/>
      <c r="R14" s="115">
        <v>0</v>
      </c>
      <c r="S14" s="76">
        <v>0</v>
      </c>
      <c r="T14" s="114">
        <f t="shared" si="8"/>
        <v>0</v>
      </c>
      <c r="U14" s="115">
        <v>0</v>
      </c>
      <c r="V14" s="76">
        <v>0</v>
      </c>
      <c r="W14" s="115">
        <v>0</v>
      </c>
    </row>
    <row r="15" customFormat="1" ht="15" customHeight="1" spans="1:23">
      <c r="A15" s="109">
        <v>2070199</v>
      </c>
      <c r="B15" s="84" t="s">
        <v>193</v>
      </c>
      <c r="C15" s="59">
        <f t="shared" si="0"/>
        <v>441.96</v>
      </c>
      <c r="D15" s="38">
        <f t="shared" si="1"/>
        <v>441.96</v>
      </c>
      <c r="E15" s="38">
        <f t="shared" si="2"/>
        <v>0</v>
      </c>
      <c r="F15" s="38">
        <f t="shared" si="3"/>
        <v>441.96</v>
      </c>
      <c r="G15" s="107">
        <f t="shared" si="4"/>
        <v>441.96</v>
      </c>
      <c r="H15" s="108"/>
      <c r="I15" s="108">
        <v>441.96</v>
      </c>
      <c r="J15" s="114">
        <f t="shared" si="5"/>
        <v>0</v>
      </c>
      <c r="K15" s="108">
        <v>0</v>
      </c>
      <c r="L15" s="108">
        <v>0</v>
      </c>
      <c r="M15" s="114">
        <f t="shared" si="6"/>
        <v>0</v>
      </c>
      <c r="N15" s="115">
        <v>0</v>
      </c>
      <c r="O15" s="76">
        <v>0</v>
      </c>
      <c r="P15" s="114">
        <f t="shared" si="7"/>
        <v>0</v>
      </c>
      <c r="Q15" s="114"/>
      <c r="R15" s="115">
        <v>0</v>
      </c>
      <c r="S15" s="76">
        <v>0</v>
      </c>
      <c r="T15" s="114">
        <f t="shared" si="8"/>
        <v>0</v>
      </c>
      <c r="U15" s="115">
        <v>0</v>
      </c>
      <c r="V15" s="76">
        <v>0</v>
      </c>
      <c r="W15" s="115">
        <v>0</v>
      </c>
    </row>
    <row r="16" customFormat="1" ht="15" customHeight="1" spans="1:23">
      <c r="A16" s="109">
        <v>2070204</v>
      </c>
      <c r="B16" s="84" t="s">
        <v>194</v>
      </c>
      <c r="C16" s="59">
        <f t="shared" si="0"/>
        <v>334.68</v>
      </c>
      <c r="D16" s="38">
        <f t="shared" si="1"/>
        <v>334.68</v>
      </c>
      <c r="E16" s="38">
        <f t="shared" si="2"/>
        <v>0</v>
      </c>
      <c r="F16" s="38">
        <f t="shared" si="3"/>
        <v>334.68</v>
      </c>
      <c r="G16" s="107">
        <f t="shared" si="4"/>
        <v>334.68</v>
      </c>
      <c r="H16" s="108"/>
      <c r="I16" s="108">
        <v>334.68</v>
      </c>
      <c r="J16" s="114">
        <f t="shared" si="5"/>
        <v>0</v>
      </c>
      <c r="K16" s="108">
        <v>0</v>
      </c>
      <c r="L16" s="108">
        <v>0</v>
      </c>
      <c r="M16" s="114">
        <f t="shared" si="6"/>
        <v>0</v>
      </c>
      <c r="N16" s="115">
        <v>0</v>
      </c>
      <c r="O16" s="76">
        <v>0</v>
      </c>
      <c r="P16" s="114">
        <f t="shared" si="7"/>
        <v>0</v>
      </c>
      <c r="Q16" s="114"/>
      <c r="R16" s="115">
        <v>0</v>
      </c>
      <c r="S16" s="76">
        <v>0</v>
      </c>
      <c r="T16" s="114">
        <f t="shared" si="8"/>
        <v>0</v>
      </c>
      <c r="U16" s="115">
        <v>0</v>
      </c>
      <c r="V16" s="76">
        <v>0</v>
      </c>
      <c r="W16" s="115">
        <v>0</v>
      </c>
    </row>
    <row r="17" ht="15" customHeight="1" spans="1:23">
      <c r="A17" s="109">
        <v>2070205</v>
      </c>
      <c r="B17" s="84" t="s">
        <v>195</v>
      </c>
      <c r="C17" s="59">
        <f t="shared" si="0"/>
        <v>125.68</v>
      </c>
      <c r="D17" s="38">
        <f t="shared" si="1"/>
        <v>125.68</v>
      </c>
      <c r="E17" s="38">
        <f t="shared" si="2"/>
        <v>0</v>
      </c>
      <c r="F17" s="38">
        <f t="shared" si="3"/>
        <v>125.68</v>
      </c>
      <c r="G17" s="107">
        <f t="shared" si="4"/>
        <v>125.68</v>
      </c>
      <c r="H17" s="108"/>
      <c r="I17" s="108">
        <v>125.68</v>
      </c>
      <c r="J17" s="114">
        <f t="shared" si="5"/>
        <v>0</v>
      </c>
      <c r="K17" s="108">
        <v>0</v>
      </c>
      <c r="L17" s="108">
        <v>0</v>
      </c>
      <c r="M17" s="114">
        <f t="shared" si="6"/>
        <v>0</v>
      </c>
      <c r="N17" s="115">
        <v>0</v>
      </c>
      <c r="O17" s="76">
        <v>0</v>
      </c>
      <c r="P17" s="114">
        <f t="shared" si="7"/>
        <v>0</v>
      </c>
      <c r="Q17" s="114"/>
      <c r="R17" s="115">
        <v>0</v>
      </c>
      <c r="S17" s="76">
        <v>0</v>
      </c>
      <c r="T17" s="114">
        <f t="shared" si="8"/>
        <v>0</v>
      </c>
      <c r="U17" s="115">
        <v>0</v>
      </c>
      <c r="V17" s="76">
        <v>0</v>
      </c>
      <c r="W17" s="115">
        <v>0</v>
      </c>
    </row>
    <row r="18" ht="15" customHeight="1" spans="1:23">
      <c r="A18" s="109">
        <v>2070307</v>
      </c>
      <c r="B18" s="84" t="s">
        <v>196</v>
      </c>
      <c r="C18" s="59">
        <f t="shared" si="0"/>
        <v>8.91</v>
      </c>
      <c r="D18" s="38">
        <f t="shared" si="1"/>
        <v>8.91</v>
      </c>
      <c r="E18" s="38">
        <f t="shared" si="2"/>
        <v>0</v>
      </c>
      <c r="F18" s="38">
        <f t="shared" si="3"/>
        <v>8.91</v>
      </c>
      <c r="G18" s="107">
        <f t="shared" si="4"/>
        <v>8.91</v>
      </c>
      <c r="H18" s="108"/>
      <c r="I18" s="108">
        <v>8.91</v>
      </c>
      <c r="J18" s="114">
        <f t="shared" si="5"/>
        <v>0</v>
      </c>
      <c r="K18" s="108">
        <v>0</v>
      </c>
      <c r="L18" s="108">
        <v>0</v>
      </c>
      <c r="M18" s="114">
        <f t="shared" si="6"/>
        <v>0</v>
      </c>
      <c r="N18" s="115">
        <v>0</v>
      </c>
      <c r="O18" s="76">
        <v>0</v>
      </c>
      <c r="P18" s="114">
        <f t="shared" si="7"/>
        <v>0</v>
      </c>
      <c r="Q18" s="114"/>
      <c r="R18" s="115">
        <v>0</v>
      </c>
      <c r="S18" s="76">
        <v>0</v>
      </c>
      <c r="T18" s="114">
        <f t="shared" si="8"/>
        <v>0</v>
      </c>
      <c r="U18" s="115">
        <v>0</v>
      </c>
      <c r="V18" s="76">
        <v>0</v>
      </c>
      <c r="W18" s="115">
        <v>0</v>
      </c>
    </row>
    <row r="19" ht="15" customHeight="1" spans="1:23">
      <c r="A19" s="109">
        <v>2070899</v>
      </c>
      <c r="B19" s="84" t="s">
        <v>197</v>
      </c>
      <c r="C19" s="59">
        <f t="shared" si="0"/>
        <v>87.76</v>
      </c>
      <c r="D19" s="38">
        <f t="shared" si="1"/>
        <v>87.76</v>
      </c>
      <c r="E19" s="38">
        <f t="shared" si="2"/>
        <v>0</v>
      </c>
      <c r="F19" s="38">
        <f t="shared" si="3"/>
        <v>87.76</v>
      </c>
      <c r="G19" s="107">
        <f t="shared" si="4"/>
        <v>87.76</v>
      </c>
      <c r="H19" s="108"/>
      <c r="I19" s="108">
        <v>87.76</v>
      </c>
      <c r="J19" s="114">
        <f t="shared" si="5"/>
        <v>0</v>
      </c>
      <c r="K19" s="108">
        <v>0</v>
      </c>
      <c r="L19" s="108">
        <v>0</v>
      </c>
      <c r="M19" s="114">
        <f t="shared" si="6"/>
        <v>0</v>
      </c>
      <c r="N19" s="115">
        <v>0</v>
      </c>
      <c r="O19" s="76">
        <v>0</v>
      </c>
      <c r="P19" s="114">
        <f t="shared" si="7"/>
        <v>0</v>
      </c>
      <c r="Q19" s="114"/>
      <c r="R19" s="115">
        <v>0</v>
      </c>
      <c r="S19" s="76">
        <v>0</v>
      </c>
      <c r="T19" s="114">
        <f t="shared" si="8"/>
        <v>0</v>
      </c>
      <c r="U19" s="115">
        <v>0</v>
      </c>
      <c r="V19" s="76">
        <v>0</v>
      </c>
      <c r="W19" s="115">
        <v>0</v>
      </c>
    </row>
    <row r="20" ht="15" customHeight="1" spans="1:23">
      <c r="A20" s="109">
        <v>2079999</v>
      </c>
      <c r="B20" s="84" t="s">
        <v>198</v>
      </c>
      <c r="C20" s="59">
        <f t="shared" si="0"/>
        <v>22.54</v>
      </c>
      <c r="D20" s="38">
        <f t="shared" si="1"/>
        <v>22.54</v>
      </c>
      <c r="E20" s="38">
        <f t="shared" si="2"/>
        <v>0</v>
      </c>
      <c r="F20" s="38">
        <f t="shared" si="3"/>
        <v>22.54</v>
      </c>
      <c r="G20" s="107">
        <f t="shared" si="4"/>
        <v>22.54</v>
      </c>
      <c r="H20" s="108"/>
      <c r="I20" s="108">
        <v>22.54</v>
      </c>
      <c r="J20" s="114">
        <f t="shared" si="5"/>
        <v>0</v>
      </c>
      <c r="K20" s="108">
        <v>0</v>
      </c>
      <c r="L20" s="108">
        <v>0</v>
      </c>
      <c r="M20" s="114">
        <f t="shared" si="6"/>
        <v>0</v>
      </c>
      <c r="N20" s="115">
        <v>0</v>
      </c>
      <c r="O20" s="76">
        <v>0</v>
      </c>
      <c r="P20" s="114">
        <f t="shared" si="7"/>
        <v>0</v>
      </c>
      <c r="Q20" s="114"/>
      <c r="R20" s="115">
        <v>0</v>
      </c>
      <c r="S20" s="76">
        <v>0</v>
      </c>
      <c r="T20" s="114">
        <f t="shared" si="8"/>
        <v>0</v>
      </c>
      <c r="U20" s="115">
        <v>0</v>
      </c>
      <c r="V20" s="76">
        <v>0</v>
      </c>
      <c r="W20" s="115">
        <v>0</v>
      </c>
    </row>
    <row r="21" ht="15" customHeight="1" spans="1:23">
      <c r="A21" s="109">
        <v>2080505</v>
      </c>
      <c r="B21" s="84" t="s">
        <v>199</v>
      </c>
      <c r="C21" s="59">
        <f t="shared" si="0"/>
        <v>68.34</v>
      </c>
      <c r="D21" s="38">
        <f t="shared" si="1"/>
        <v>68.34</v>
      </c>
      <c r="E21" s="38">
        <f t="shared" si="2"/>
        <v>68.34</v>
      </c>
      <c r="F21" s="38">
        <f t="shared" si="3"/>
        <v>0</v>
      </c>
      <c r="G21" s="107">
        <f t="shared" si="4"/>
        <v>68.34</v>
      </c>
      <c r="H21" s="108">
        <v>68.34</v>
      </c>
      <c r="I21" s="108"/>
      <c r="J21" s="114">
        <f t="shared" si="5"/>
        <v>0</v>
      </c>
      <c r="K21" s="108">
        <v>0</v>
      </c>
      <c r="L21" s="108">
        <v>0</v>
      </c>
      <c r="M21" s="114">
        <f t="shared" si="6"/>
        <v>0</v>
      </c>
      <c r="N21" s="115">
        <v>0</v>
      </c>
      <c r="O21" s="76">
        <v>0</v>
      </c>
      <c r="P21" s="114">
        <f t="shared" si="7"/>
        <v>0</v>
      </c>
      <c r="Q21" s="114"/>
      <c r="R21" s="115">
        <v>0</v>
      </c>
      <c r="S21" s="76">
        <v>0</v>
      </c>
      <c r="T21" s="114">
        <f t="shared" si="8"/>
        <v>0</v>
      </c>
      <c r="U21" s="115">
        <v>0</v>
      </c>
      <c r="V21" s="76">
        <v>0</v>
      </c>
      <c r="W21" s="115">
        <v>0</v>
      </c>
    </row>
    <row r="22" ht="15" customHeight="1" spans="1:23">
      <c r="A22" s="109">
        <v>2082702</v>
      </c>
      <c r="B22" s="84" t="s">
        <v>200</v>
      </c>
      <c r="C22" s="59">
        <f t="shared" si="0"/>
        <v>1.71</v>
      </c>
      <c r="D22" s="38">
        <f t="shared" si="1"/>
        <v>1.71</v>
      </c>
      <c r="E22" s="38">
        <f t="shared" si="2"/>
        <v>1.71</v>
      </c>
      <c r="F22" s="38">
        <f t="shared" si="3"/>
        <v>0</v>
      </c>
      <c r="G22" s="107">
        <f t="shared" si="4"/>
        <v>1.71</v>
      </c>
      <c r="H22" s="108">
        <v>1.71</v>
      </c>
      <c r="I22" s="108"/>
      <c r="J22" s="114">
        <f t="shared" si="5"/>
        <v>0</v>
      </c>
      <c r="K22" s="108">
        <v>0</v>
      </c>
      <c r="L22" s="108">
        <v>0</v>
      </c>
      <c r="M22" s="114">
        <f t="shared" si="6"/>
        <v>0</v>
      </c>
      <c r="N22" s="115">
        <v>0</v>
      </c>
      <c r="O22" s="76">
        <v>0</v>
      </c>
      <c r="P22" s="114">
        <f t="shared" si="7"/>
        <v>0</v>
      </c>
      <c r="Q22" s="114"/>
      <c r="R22" s="115">
        <v>0</v>
      </c>
      <c r="S22" s="76">
        <v>0</v>
      </c>
      <c r="T22" s="114">
        <f t="shared" si="8"/>
        <v>0</v>
      </c>
      <c r="U22" s="115">
        <v>0</v>
      </c>
      <c r="V22" s="76">
        <v>0</v>
      </c>
      <c r="W22" s="115">
        <v>0</v>
      </c>
    </row>
    <row r="23" ht="15" customHeight="1" spans="1:23">
      <c r="A23" s="109">
        <v>2101101</v>
      </c>
      <c r="B23" s="84" t="s">
        <v>201</v>
      </c>
      <c r="C23" s="59">
        <f t="shared" si="0"/>
        <v>28.71</v>
      </c>
      <c r="D23" s="38">
        <f t="shared" si="1"/>
        <v>28.71</v>
      </c>
      <c r="E23" s="38">
        <f t="shared" si="2"/>
        <v>28.71</v>
      </c>
      <c r="F23" s="38">
        <f t="shared" si="3"/>
        <v>0</v>
      </c>
      <c r="G23" s="107">
        <f t="shared" si="4"/>
        <v>28.71</v>
      </c>
      <c r="H23" s="108">
        <v>28.71</v>
      </c>
      <c r="I23" s="108"/>
      <c r="J23" s="114">
        <f t="shared" si="5"/>
        <v>0</v>
      </c>
      <c r="K23" s="108">
        <v>0</v>
      </c>
      <c r="L23" s="108">
        <v>0</v>
      </c>
      <c r="M23" s="114">
        <f t="shared" si="6"/>
        <v>0</v>
      </c>
      <c r="N23" s="115">
        <v>0</v>
      </c>
      <c r="O23" s="76">
        <v>0</v>
      </c>
      <c r="P23" s="114">
        <f t="shared" si="7"/>
        <v>0</v>
      </c>
      <c r="Q23" s="114"/>
      <c r="R23" s="115">
        <v>0</v>
      </c>
      <c r="S23" s="76">
        <v>0</v>
      </c>
      <c r="T23" s="114">
        <f t="shared" si="8"/>
        <v>0</v>
      </c>
      <c r="U23" s="115">
        <v>0</v>
      </c>
      <c r="V23" s="76">
        <v>0</v>
      </c>
      <c r="W23" s="115">
        <v>0</v>
      </c>
    </row>
    <row r="24" ht="15" customHeight="1" spans="1:23">
      <c r="A24" s="109">
        <v>2210201</v>
      </c>
      <c r="B24" s="84" t="s">
        <v>202</v>
      </c>
      <c r="C24" s="59">
        <f t="shared" si="0"/>
        <v>65.34</v>
      </c>
      <c r="D24" s="38">
        <f t="shared" si="1"/>
        <v>65.34</v>
      </c>
      <c r="E24" s="38">
        <f t="shared" si="2"/>
        <v>65.34</v>
      </c>
      <c r="F24" s="38">
        <f t="shared" si="3"/>
        <v>0</v>
      </c>
      <c r="G24" s="107">
        <f t="shared" si="4"/>
        <v>65.34</v>
      </c>
      <c r="H24" s="108">
        <v>65.34</v>
      </c>
      <c r="I24" s="108"/>
      <c r="J24" s="114">
        <f t="shared" si="5"/>
        <v>0</v>
      </c>
      <c r="K24" s="108">
        <v>0</v>
      </c>
      <c r="L24" s="108">
        <v>0</v>
      </c>
      <c r="M24" s="114">
        <f t="shared" si="6"/>
        <v>0</v>
      </c>
      <c r="N24" s="115">
        <v>0</v>
      </c>
      <c r="O24" s="76">
        <v>0</v>
      </c>
      <c r="P24" s="114">
        <f t="shared" si="7"/>
        <v>0</v>
      </c>
      <c r="Q24" s="114"/>
      <c r="R24" s="115">
        <v>0</v>
      </c>
      <c r="S24" s="76">
        <v>0</v>
      </c>
      <c r="T24" s="114">
        <f t="shared" si="8"/>
        <v>0</v>
      </c>
      <c r="U24" s="115">
        <v>0</v>
      </c>
      <c r="V24" s="76">
        <v>0</v>
      </c>
      <c r="W24" s="115">
        <v>0</v>
      </c>
    </row>
    <row r="25" ht="15" customHeight="1" spans="1:23">
      <c r="A25" s="109">
        <v>2320303</v>
      </c>
      <c r="B25" s="84" t="s">
        <v>203</v>
      </c>
      <c r="C25" s="59">
        <f t="shared" si="0"/>
        <v>170</v>
      </c>
      <c r="D25" s="38">
        <f t="shared" si="1"/>
        <v>170</v>
      </c>
      <c r="E25" s="38">
        <f t="shared" si="2"/>
        <v>0</v>
      </c>
      <c r="F25" s="38">
        <f t="shared" si="3"/>
        <v>170</v>
      </c>
      <c r="G25" s="107">
        <f t="shared" si="4"/>
        <v>170</v>
      </c>
      <c r="H25" s="108"/>
      <c r="I25" s="108">
        <v>170</v>
      </c>
      <c r="J25" s="114">
        <f t="shared" si="5"/>
        <v>0</v>
      </c>
      <c r="K25" s="108">
        <v>0</v>
      </c>
      <c r="L25" s="108">
        <v>0</v>
      </c>
      <c r="M25" s="114">
        <f t="shared" si="6"/>
        <v>0</v>
      </c>
      <c r="N25" s="115">
        <v>0</v>
      </c>
      <c r="O25" s="76">
        <v>0</v>
      </c>
      <c r="P25" s="114">
        <f t="shared" si="7"/>
        <v>0</v>
      </c>
      <c r="Q25" s="114"/>
      <c r="R25" s="115">
        <v>0</v>
      </c>
      <c r="S25" s="76">
        <v>0</v>
      </c>
      <c r="T25" s="114">
        <f t="shared" si="8"/>
        <v>0</v>
      </c>
      <c r="U25" s="115">
        <v>0</v>
      </c>
      <c r="V25" s="76">
        <v>0</v>
      </c>
      <c r="W25" s="115">
        <v>0</v>
      </c>
    </row>
    <row r="26" customFormat="1"/>
    <row r="27" s="102" customFormat="1" ht="18" customHeight="1" spans="1:5">
      <c r="A27" s="110" t="s">
        <v>204</v>
      </c>
      <c r="B27" s="110"/>
      <c r="C27" s="111"/>
      <c r="E27" s="111"/>
    </row>
    <row r="28" s="103" customFormat="1" ht="14.25" spans="1:256">
      <c r="A28" s="110" t="s">
        <v>205</v>
      </c>
      <c r="C28" s="112"/>
      <c r="E28" s="112"/>
      <c r="IU28" s="118"/>
      <c r="IV28" s="118"/>
    </row>
    <row r="29" s="102" customFormat="1" ht="14.25" spans="1:256">
      <c r="A29" s="113" t="s">
        <v>206</v>
      </c>
      <c r="B29" s="103"/>
      <c r="C29" s="112"/>
      <c r="D29" s="103"/>
      <c r="E29" s="112"/>
      <c r="F29" s="103"/>
      <c r="G29" s="103"/>
      <c r="H29" s="103"/>
      <c r="I29" s="103"/>
      <c r="J29" s="103"/>
      <c r="IU29" s="118"/>
      <c r="IV29" s="118"/>
    </row>
  </sheetData>
  <mergeCells count="53">
    <mergeCell ref="A1:W1"/>
    <mergeCell ref="A2:W2"/>
    <mergeCell ref="A3:P3"/>
    <mergeCell ref="Q3:W3"/>
    <mergeCell ref="D4:V4"/>
    <mergeCell ref="G5:I5"/>
    <mergeCell ref="J5:L5"/>
    <mergeCell ref="M5:O5"/>
    <mergeCell ref="P5:S5"/>
    <mergeCell ref="T5:V5"/>
    <mergeCell ref="P6:Q6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A27:B27"/>
    <mergeCell ref="C4:C6"/>
    <mergeCell ref="C7:C8"/>
    <mergeCell ref="D5:D6"/>
    <mergeCell ref="E5:E6"/>
    <mergeCell ref="F5:F6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S7:S8"/>
    <mergeCell ref="T7:T8"/>
    <mergeCell ref="U7:U8"/>
    <mergeCell ref="V7:V8"/>
    <mergeCell ref="W4:W6"/>
    <mergeCell ref="W7:W8"/>
    <mergeCell ref="A4:B5"/>
    <mergeCell ref="A7:B8"/>
    <mergeCell ref="P7:Q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38"/>
  <sheetViews>
    <sheetView workbookViewId="0">
      <selection activeCell="G13" sqref="G13"/>
    </sheetView>
  </sheetViews>
  <sheetFormatPr defaultColWidth="9" defaultRowHeight="13.5" outlineLevelCol="3"/>
  <cols>
    <col min="1" max="1" width="24.125" customWidth="1"/>
    <col min="2" max="2" width="12.75" customWidth="1"/>
    <col min="3" max="3" width="28.625" customWidth="1"/>
    <col min="4" max="4" width="16.125" customWidth="1"/>
  </cols>
  <sheetData>
    <row r="1" customHeight="1" spans="1:4">
      <c r="A1" s="85" t="s">
        <v>207</v>
      </c>
      <c r="B1" s="85"/>
      <c r="C1" s="85"/>
      <c r="D1" s="85"/>
    </row>
    <row r="2" ht="15" customHeight="1" spans="1:4">
      <c r="A2" s="48" t="s">
        <v>208</v>
      </c>
      <c r="B2" s="48"/>
      <c r="C2" s="48"/>
      <c r="D2" s="48"/>
    </row>
    <row r="3" ht="15" customHeight="1" spans="1:4">
      <c r="A3" s="86" t="s">
        <v>209</v>
      </c>
      <c r="B3" s="86"/>
      <c r="C3" s="86"/>
      <c r="D3" s="87" t="s">
        <v>81</v>
      </c>
    </row>
    <row r="4" ht="15" customHeight="1" spans="1:4">
      <c r="A4" s="88" t="s">
        <v>82</v>
      </c>
      <c r="B4" s="88"/>
      <c r="C4" s="98" t="s">
        <v>83</v>
      </c>
      <c r="D4" s="98"/>
    </row>
    <row r="5" ht="14.25" spans="1:4">
      <c r="A5" s="88" t="s">
        <v>84</v>
      </c>
      <c r="B5" s="98" t="s">
        <v>85</v>
      </c>
      <c r="C5" s="99" t="s">
        <v>84</v>
      </c>
      <c r="D5" s="99" t="s">
        <v>85</v>
      </c>
    </row>
    <row r="6" ht="14.25" spans="1:4">
      <c r="A6" s="100" t="s">
        <v>86</v>
      </c>
      <c r="B6" s="92">
        <f>SUM(B7:B9)</f>
        <v>1166.37</v>
      </c>
      <c r="C6" s="100" t="s">
        <v>87</v>
      </c>
      <c r="D6" s="92">
        <f>SUM(D7:D34)</f>
        <v>2415.12</v>
      </c>
    </row>
    <row r="7" ht="14.25" spans="1:4">
      <c r="A7" s="100" t="s">
        <v>210</v>
      </c>
      <c r="B7" s="95">
        <v>1166.37</v>
      </c>
      <c r="C7" s="100" t="s">
        <v>89</v>
      </c>
      <c r="D7" s="95">
        <v>0</v>
      </c>
    </row>
    <row r="8" ht="14.25" spans="1:4">
      <c r="A8" s="100" t="s">
        <v>211</v>
      </c>
      <c r="B8" s="95">
        <v>0</v>
      </c>
      <c r="C8" s="100" t="s">
        <v>91</v>
      </c>
      <c r="D8" s="95">
        <v>0</v>
      </c>
    </row>
    <row r="9" ht="14.25" spans="1:4">
      <c r="A9" s="100" t="s">
        <v>212</v>
      </c>
      <c r="B9" s="95">
        <v>0</v>
      </c>
      <c r="C9" s="100" t="s">
        <v>93</v>
      </c>
      <c r="D9" s="95">
        <v>0</v>
      </c>
    </row>
    <row r="10" ht="14.25" spans="1:4">
      <c r="A10" s="100"/>
      <c r="B10" s="95"/>
      <c r="C10" s="100" t="s">
        <v>95</v>
      </c>
      <c r="D10" s="95">
        <v>0</v>
      </c>
    </row>
    <row r="11" ht="14.25" spans="1:4">
      <c r="A11" s="100"/>
      <c r="B11" s="95"/>
      <c r="C11" s="100" t="s">
        <v>97</v>
      </c>
      <c r="D11" s="95">
        <v>0</v>
      </c>
    </row>
    <row r="12" ht="14.25" spans="1:4">
      <c r="A12" s="100"/>
      <c r="B12" s="95"/>
      <c r="C12" s="100" t="s">
        <v>99</v>
      </c>
      <c r="D12" s="95">
        <v>0</v>
      </c>
    </row>
    <row r="13" ht="14.25" spans="1:4">
      <c r="A13" s="100"/>
      <c r="B13" s="95"/>
      <c r="C13" s="100" t="s">
        <v>101</v>
      </c>
      <c r="D13" s="95">
        <v>2081.02</v>
      </c>
    </row>
    <row r="14" ht="14.25" spans="1:4">
      <c r="A14" s="100"/>
      <c r="B14" s="95"/>
      <c r="C14" s="100" t="s">
        <v>103</v>
      </c>
      <c r="D14" s="95">
        <v>70.05</v>
      </c>
    </row>
    <row r="15" ht="14.25" spans="1:4">
      <c r="A15" s="100"/>
      <c r="B15" s="95"/>
      <c r="C15" s="100" t="s">
        <v>105</v>
      </c>
      <c r="D15" s="95">
        <v>28.71</v>
      </c>
    </row>
    <row r="16" ht="14.25" spans="1:4">
      <c r="A16" s="100"/>
      <c r="B16" s="95"/>
      <c r="C16" s="100" t="s">
        <v>107</v>
      </c>
      <c r="D16" s="95">
        <v>0</v>
      </c>
    </row>
    <row r="17" ht="14.25" spans="1:4">
      <c r="A17" s="100"/>
      <c r="B17" s="95"/>
      <c r="C17" s="100" t="s">
        <v>109</v>
      </c>
      <c r="D17" s="95">
        <v>0</v>
      </c>
    </row>
    <row r="18" ht="14.25" spans="1:4">
      <c r="A18" s="100"/>
      <c r="B18" s="95"/>
      <c r="C18" s="100" t="s">
        <v>110</v>
      </c>
      <c r="D18" s="95">
        <v>0</v>
      </c>
    </row>
    <row r="19" ht="14.25" spans="1:4">
      <c r="A19" s="100"/>
      <c r="B19" s="95"/>
      <c r="C19" s="100" t="s">
        <v>111</v>
      </c>
      <c r="D19" s="95">
        <v>0</v>
      </c>
    </row>
    <row r="20" ht="14.25" spans="1:4">
      <c r="A20" s="100"/>
      <c r="B20" s="95"/>
      <c r="C20" s="100" t="s">
        <v>112</v>
      </c>
      <c r="D20" s="95">
        <v>0</v>
      </c>
    </row>
    <row r="21" ht="14.25" spans="1:4">
      <c r="A21" s="100"/>
      <c r="B21" s="95"/>
      <c r="C21" s="100" t="s">
        <v>113</v>
      </c>
      <c r="D21" s="95">
        <v>0</v>
      </c>
    </row>
    <row r="22" ht="14.25" spans="1:4">
      <c r="A22" s="100"/>
      <c r="B22" s="95"/>
      <c r="C22" s="100" t="s">
        <v>114</v>
      </c>
      <c r="D22" s="95">
        <v>0</v>
      </c>
    </row>
    <row r="23" ht="14.25" spans="1:4">
      <c r="A23" s="100"/>
      <c r="B23" s="95"/>
      <c r="C23" s="100" t="s">
        <v>115</v>
      </c>
      <c r="D23" s="95">
        <v>0</v>
      </c>
    </row>
    <row r="24" ht="14.25" spans="1:4">
      <c r="A24" s="100"/>
      <c r="B24" s="95"/>
      <c r="C24" s="100" t="s">
        <v>116</v>
      </c>
      <c r="D24" s="95">
        <v>0</v>
      </c>
    </row>
    <row r="25" ht="14.25" spans="1:4">
      <c r="A25" s="100"/>
      <c r="B25" s="95"/>
      <c r="C25" s="100" t="s">
        <v>117</v>
      </c>
      <c r="D25" s="95">
        <v>65.34</v>
      </c>
    </row>
    <row r="26" ht="14.25" spans="1:4">
      <c r="A26" s="100"/>
      <c r="B26" s="95"/>
      <c r="C26" s="100" t="s">
        <v>118</v>
      </c>
      <c r="D26" s="95">
        <v>0</v>
      </c>
    </row>
    <row r="27" ht="14.25" spans="1:4">
      <c r="A27" s="100"/>
      <c r="B27" s="95"/>
      <c r="C27" s="100" t="s">
        <v>119</v>
      </c>
      <c r="D27" s="95">
        <v>0</v>
      </c>
    </row>
    <row r="28" ht="14.25" spans="1:4">
      <c r="A28" s="100"/>
      <c r="B28" s="95"/>
      <c r="C28" s="100" t="s">
        <v>120</v>
      </c>
      <c r="D28" s="95">
        <v>0</v>
      </c>
    </row>
    <row r="29" ht="14.25" spans="1:4">
      <c r="A29" s="100"/>
      <c r="B29" s="95"/>
      <c r="C29" s="100" t="s">
        <v>121</v>
      </c>
      <c r="D29" s="95">
        <v>0</v>
      </c>
    </row>
    <row r="30" ht="14.25" spans="1:4">
      <c r="A30" s="100"/>
      <c r="B30" s="95"/>
      <c r="C30" s="100" t="s">
        <v>122</v>
      </c>
      <c r="D30" s="95">
        <v>0</v>
      </c>
    </row>
    <row r="31" ht="14.25" spans="1:4">
      <c r="A31" s="100"/>
      <c r="B31" s="95"/>
      <c r="C31" s="100" t="s">
        <v>123</v>
      </c>
      <c r="D31" s="95">
        <v>0</v>
      </c>
    </row>
    <row r="32" ht="14.25" spans="1:4">
      <c r="A32" s="100"/>
      <c r="B32" s="95"/>
      <c r="C32" s="100" t="s">
        <v>124</v>
      </c>
      <c r="D32" s="95">
        <v>170</v>
      </c>
    </row>
    <row r="33" ht="14.25" spans="1:4">
      <c r="A33" s="100"/>
      <c r="B33" s="95"/>
      <c r="C33" s="100" t="s">
        <v>125</v>
      </c>
      <c r="D33" s="95">
        <v>0</v>
      </c>
    </row>
    <row r="34" ht="14.25" spans="1:4">
      <c r="A34" s="100"/>
      <c r="B34" s="95"/>
      <c r="C34" s="100" t="s">
        <v>126</v>
      </c>
      <c r="D34" s="95">
        <v>0</v>
      </c>
    </row>
    <row r="35" ht="14.25" spans="1:4">
      <c r="A35" s="100" t="s">
        <v>213</v>
      </c>
      <c r="B35" s="95">
        <v>1248.75</v>
      </c>
      <c r="C35" s="100"/>
      <c r="D35" s="95">
        <v>0</v>
      </c>
    </row>
    <row r="36" ht="14.25" spans="1:4">
      <c r="A36" s="101" t="s">
        <v>129</v>
      </c>
      <c r="B36" s="92">
        <f>B6+B35</f>
        <v>2415.12</v>
      </c>
      <c r="C36" s="101" t="s">
        <v>130</v>
      </c>
      <c r="D36" s="92">
        <f>D6+D35</f>
        <v>2415.12</v>
      </c>
    </row>
    <row r="38" spans="1:1">
      <c r="A38" t="s">
        <v>131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26"/>
  <sheetViews>
    <sheetView workbookViewId="0">
      <selection activeCell="K11" sqref="K11"/>
    </sheetView>
  </sheetViews>
  <sheetFormatPr defaultColWidth="9" defaultRowHeight="13.5"/>
  <cols>
    <col min="2" max="2" width="27.75" customWidth="1"/>
    <col min="3" max="3" width="15.375" customWidth="1"/>
    <col min="7" max="7" width="14.75" customWidth="1"/>
    <col min="8" max="8" width="20.125" customWidth="1"/>
  </cols>
  <sheetData>
    <row r="1" customHeight="1" spans="1:9">
      <c r="A1" s="78" t="s">
        <v>214</v>
      </c>
      <c r="B1" s="78"/>
      <c r="C1" s="78"/>
      <c r="D1" s="78"/>
      <c r="E1" s="78"/>
      <c r="F1" s="78"/>
      <c r="G1" s="78"/>
      <c r="H1" s="78"/>
      <c r="I1" s="78"/>
    </row>
    <row r="2" ht="15" customHeight="1" spans="1:9">
      <c r="A2" s="79" t="s">
        <v>215</v>
      </c>
      <c r="B2" s="79"/>
      <c r="C2" s="79"/>
      <c r="D2" s="79"/>
      <c r="E2" s="79"/>
      <c r="F2" s="79"/>
      <c r="G2" s="79"/>
      <c r="H2" s="79"/>
      <c r="I2" s="79"/>
    </row>
    <row r="3" ht="15" customHeight="1" spans="1:9">
      <c r="A3" s="49" t="s">
        <v>80</v>
      </c>
      <c r="B3" s="49"/>
      <c r="C3" s="49"/>
      <c r="D3" s="49"/>
      <c r="E3" s="49"/>
      <c r="F3" s="76" t="s">
        <v>81</v>
      </c>
      <c r="G3" s="76"/>
      <c r="H3" s="76"/>
      <c r="I3" s="76"/>
    </row>
    <row r="4" ht="15" customHeight="1" spans="1:9">
      <c r="A4" s="83" t="s">
        <v>216</v>
      </c>
      <c r="B4" s="83"/>
      <c r="C4" s="35" t="s">
        <v>217</v>
      </c>
      <c r="D4" s="5" t="s">
        <v>174</v>
      </c>
      <c r="E4" s="96" t="s">
        <v>175</v>
      </c>
      <c r="F4" s="96"/>
      <c r="G4" s="96"/>
      <c r="H4" s="96"/>
      <c r="I4" s="96"/>
    </row>
    <row r="5" ht="15" customHeight="1" spans="1:9">
      <c r="A5" s="83" t="s">
        <v>172</v>
      </c>
      <c r="B5" s="54" t="s">
        <v>173</v>
      </c>
      <c r="C5" s="35"/>
      <c r="D5" s="5"/>
      <c r="E5" s="5" t="s">
        <v>138</v>
      </c>
      <c r="F5" s="5" t="s">
        <v>218</v>
      </c>
      <c r="G5" s="5"/>
      <c r="H5" s="5"/>
      <c r="I5" s="5" t="s">
        <v>219</v>
      </c>
    </row>
    <row r="6" ht="23.25" spans="1:9">
      <c r="A6" s="83"/>
      <c r="B6" s="54"/>
      <c r="C6" s="35"/>
      <c r="D6" s="5"/>
      <c r="E6" s="5"/>
      <c r="F6" s="54" t="s">
        <v>142</v>
      </c>
      <c r="G6" s="54" t="s">
        <v>220</v>
      </c>
      <c r="H6" s="5" t="s">
        <v>221</v>
      </c>
      <c r="I6" s="5"/>
    </row>
    <row r="7" ht="15" customHeight="1" spans="1:9">
      <c r="A7" s="58" t="s">
        <v>152</v>
      </c>
      <c r="B7" s="58"/>
      <c r="C7" s="37" t="s">
        <v>222</v>
      </c>
      <c r="D7" s="37">
        <v>2</v>
      </c>
      <c r="E7" s="37" t="s">
        <v>223</v>
      </c>
      <c r="F7" s="37" t="s">
        <v>224</v>
      </c>
      <c r="G7" s="37">
        <v>5</v>
      </c>
      <c r="H7" s="37">
        <v>6</v>
      </c>
      <c r="I7" s="37">
        <v>7</v>
      </c>
    </row>
    <row r="8" ht="14.25" spans="1:9">
      <c r="A8" s="36"/>
      <c r="B8" s="37" t="s">
        <v>138</v>
      </c>
      <c r="C8" s="38">
        <f t="shared" ref="C8:C24" si="0">D8+E8</f>
        <v>2415.12</v>
      </c>
      <c r="D8" s="77">
        <v>961.62</v>
      </c>
      <c r="E8" s="59">
        <f t="shared" ref="E8:E24" si="1">F8+I8</f>
        <v>1453.5</v>
      </c>
      <c r="F8" s="59">
        <f t="shared" ref="F8:F24" si="2">G8+H8</f>
        <v>583.81</v>
      </c>
      <c r="G8" s="77">
        <v>583.81</v>
      </c>
      <c r="H8" s="77">
        <v>0</v>
      </c>
      <c r="I8" s="97">
        <v>869.69</v>
      </c>
    </row>
    <row r="9" ht="14.25" spans="1:9">
      <c r="A9" s="39">
        <v>2070101</v>
      </c>
      <c r="B9" s="84" t="s">
        <v>188</v>
      </c>
      <c r="C9" s="38">
        <f t="shared" si="0"/>
        <v>797.52</v>
      </c>
      <c r="D9" s="77">
        <v>797.52</v>
      </c>
      <c r="E9" s="59">
        <f t="shared" si="1"/>
        <v>0</v>
      </c>
      <c r="F9" s="59">
        <f t="shared" si="2"/>
        <v>0</v>
      </c>
      <c r="G9" s="77">
        <v>0</v>
      </c>
      <c r="H9" s="77">
        <v>0</v>
      </c>
      <c r="I9" s="77">
        <v>0</v>
      </c>
    </row>
    <row r="10" ht="14.25" spans="1:9">
      <c r="A10" s="39">
        <v>2070104</v>
      </c>
      <c r="B10" s="84" t="s">
        <v>189</v>
      </c>
      <c r="C10" s="38">
        <f t="shared" si="0"/>
        <v>124.29</v>
      </c>
      <c r="D10" s="77">
        <v>0</v>
      </c>
      <c r="E10" s="59">
        <f t="shared" si="1"/>
        <v>124.29</v>
      </c>
      <c r="F10" s="59">
        <f t="shared" si="2"/>
        <v>4</v>
      </c>
      <c r="G10" s="77">
        <v>4</v>
      </c>
      <c r="H10" s="77">
        <v>0</v>
      </c>
      <c r="I10" s="77">
        <v>120.29</v>
      </c>
    </row>
    <row r="11" ht="14.25" spans="1:9">
      <c r="A11" s="39">
        <v>2070105</v>
      </c>
      <c r="B11" s="84" t="s">
        <v>190</v>
      </c>
      <c r="C11" s="38">
        <f t="shared" si="0"/>
        <v>4</v>
      </c>
      <c r="D11" s="77">
        <v>0</v>
      </c>
      <c r="E11" s="59">
        <f t="shared" si="1"/>
        <v>4</v>
      </c>
      <c r="F11" s="59">
        <f t="shared" si="2"/>
        <v>4</v>
      </c>
      <c r="G11" s="77">
        <v>4</v>
      </c>
      <c r="H11" s="77">
        <v>0</v>
      </c>
      <c r="I11" s="77">
        <v>0</v>
      </c>
    </row>
    <row r="12" ht="14.25" spans="1:9">
      <c r="A12" s="39">
        <v>2070109</v>
      </c>
      <c r="B12" s="84" t="s">
        <v>191</v>
      </c>
      <c r="C12" s="38">
        <f t="shared" si="0"/>
        <v>32.95</v>
      </c>
      <c r="D12" s="77">
        <v>0</v>
      </c>
      <c r="E12" s="59">
        <f t="shared" si="1"/>
        <v>32.95</v>
      </c>
      <c r="F12" s="59">
        <f t="shared" si="2"/>
        <v>0</v>
      </c>
      <c r="G12" s="77">
        <v>0</v>
      </c>
      <c r="H12" s="77">
        <v>0</v>
      </c>
      <c r="I12" s="77">
        <v>32.95</v>
      </c>
    </row>
    <row r="13" ht="14.25" spans="1:9">
      <c r="A13" s="39">
        <v>2070111</v>
      </c>
      <c r="B13" s="84" t="s">
        <v>192</v>
      </c>
      <c r="C13" s="38">
        <f t="shared" si="0"/>
        <v>100.73</v>
      </c>
      <c r="D13" s="77">
        <v>0</v>
      </c>
      <c r="E13" s="59">
        <f t="shared" si="1"/>
        <v>100.73</v>
      </c>
      <c r="F13" s="59">
        <f t="shared" si="2"/>
        <v>16.5</v>
      </c>
      <c r="G13" s="77">
        <v>16.5</v>
      </c>
      <c r="H13" s="77">
        <v>0</v>
      </c>
      <c r="I13" s="77">
        <v>84.23</v>
      </c>
    </row>
    <row r="14" ht="14.25" spans="1:9">
      <c r="A14" s="39">
        <v>2070199</v>
      </c>
      <c r="B14" s="84" t="s">
        <v>193</v>
      </c>
      <c r="C14" s="38">
        <f t="shared" si="0"/>
        <v>441.96</v>
      </c>
      <c r="D14" s="77">
        <v>0</v>
      </c>
      <c r="E14" s="59">
        <f t="shared" si="1"/>
        <v>441.96</v>
      </c>
      <c r="F14" s="59">
        <f t="shared" si="2"/>
        <v>309.75</v>
      </c>
      <c r="G14" s="77">
        <v>309.75</v>
      </c>
      <c r="H14" s="77">
        <v>0</v>
      </c>
      <c r="I14" s="77">
        <v>132.21</v>
      </c>
    </row>
    <row r="15" ht="14.25" spans="1:9">
      <c r="A15" s="39">
        <v>2070204</v>
      </c>
      <c r="B15" s="84" t="s">
        <v>194</v>
      </c>
      <c r="C15" s="38">
        <f t="shared" si="0"/>
        <v>304.68</v>
      </c>
      <c r="D15" s="77">
        <v>0</v>
      </c>
      <c r="E15" s="59">
        <f t="shared" si="1"/>
        <v>304.68</v>
      </c>
      <c r="F15" s="59">
        <f t="shared" si="2"/>
        <v>55.5</v>
      </c>
      <c r="G15" s="77">
        <v>55.5</v>
      </c>
      <c r="H15" s="77">
        <v>0</v>
      </c>
      <c r="I15" s="77">
        <v>249.18</v>
      </c>
    </row>
    <row r="16" ht="14.25" spans="1:9">
      <c r="A16" s="39">
        <v>2070205</v>
      </c>
      <c r="B16" s="84" t="s">
        <v>195</v>
      </c>
      <c r="C16" s="38">
        <f t="shared" si="0"/>
        <v>125.68</v>
      </c>
      <c r="D16" s="77">
        <v>0</v>
      </c>
      <c r="E16" s="59">
        <f t="shared" si="1"/>
        <v>125.68</v>
      </c>
      <c r="F16" s="59">
        <f t="shared" si="2"/>
        <v>4</v>
      </c>
      <c r="G16" s="77">
        <v>4</v>
      </c>
      <c r="H16" s="77">
        <v>0</v>
      </c>
      <c r="I16" s="77">
        <v>121.68</v>
      </c>
    </row>
    <row r="17" ht="14.25" spans="1:9">
      <c r="A17" s="39">
        <v>2070307</v>
      </c>
      <c r="B17" s="84" t="s">
        <v>196</v>
      </c>
      <c r="C17" s="38">
        <f t="shared" si="0"/>
        <v>8.91</v>
      </c>
      <c r="D17" s="77">
        <v>0</v>
      </c>
      <c r="E17" s="59">
        <f t="shared" si="1"/>
        <v>8.91</v>
      </c>
      <c r="F17" s="59">
        <f t="shared" si="2"/>
        <v>0</v>
      </c>
      <c r="G17" s="77">
        <v>0</v>
      </c>
      <c r="H17" s="77">
        <v>0</v>
      </c>
      <c r="I17" s="77">
        <v>8.91</v>
      </c>
    </row>
    <row r="18" ht="14.25" spans="1:9">
      <c r="A18" s="39">
        <v>2070899</v>
      </c>
      <c r="B18" s="84" t="s">
        <v>197</v>
      </c>
      <c r="C18" s="38">
        <f t="shared" si="0"/>
        <v>87.76</v>
      </c>
      <c r="D18" s="77">
        <v>0</v>
      </c>
      <c r="E18" s="59">
        <f t="shared" si="1"/>
        <v>87.76</v>
      </c>
      <c r="F18" s="59">
        <f t="shared" si="2"/>
        <v>71.56</v>
      </c>
      <c r="G18" s="77">
        <v>71.56</v>
      </c>
      <c r="H18" s="77">
        <v>0</v>
      </c>
      <c r="I18" s="77">
        <v>16.2</v>
      </c>
    </row>
    <row r="19" ht="14.25" spans="1:9">
      <c r="A19" s="39">
        <v>2079999</v>
      </c>
      <c r="B19" s="84" t="s">
        <v>198</v>
      </c>
      <c r="C19" s="38">
        <f t="shared" si="0"/>
        <v>22.54</v>
      </c>
      <c r="D19" s="77">
        <v>0</v>
      </c>
      <c r="E19" s="59">
        <f t="shared" si="1"/>
        <v>22.54</v>
      </c>
      <c r="F19" s="59">
        <f t="shared" si="2"/>
        <v>0</v>
      </c>
      <c r="G19" s="77">
        <v>0</v>
      </c>
      <c r="H19" s="77">
        <v>0</v>
      </c>
      <c r="I19" s="77">
        <v>22.54</v>
      </c>
    </row>
    <row r="20" ht="14.25" spans="1:9">
      <c r="A20" s="39">
        <v>2080505</v>
      </c>
      <c r="B20" s="84" t="s">
        <v>199</v>
      </c>
      <c r="C20" s="38">
        <f t="shared" si="0"/>
        <v>68.34</v>
      </c>
      <c r="D20" s="77">
        <v>68.34</v>
      </c>
      <c r="E20" s="59">
        <f t="shared" si="1"/>
        <v>0</v>
      </c>
      <c r="F20" s="59">
        <f t="shared" si="2"/>
        <v>0</v>
      </c>
      <c r="G20" s="77">
        <v>0</v>
      </c>
      <c r="H20" s="77">
        <v>0</v>
      </c>
      <c r="I20" s="77">
        <v>0</v>
      </c>
    </row>
    <row r="21" ht="14.25" spans="1:9">
      <c r="A21" s="39">
        <v>2082702</v>
      </c>
      <c r="B21" s="84" t="s">
        <v>200</v>
      </c>
      <c r="C21" s="38">
        <f t="shared" si="0"/>
        <v>1.71</v>
      </c>
      <c r="D21" s="77">
        <v>1.71</v>
      </c>
      <c r="E21" s="59">
        <f t="shared" si="1"/>
        <v>0</v>
      </c>
      <c r="F21" s="59">
        <f t="shared" si="2"/>
        <v>0</v>
      </c>
      <c r="G21" s="77">
        <v>0</v>
      </c>
      <c r="H21" s="77">
        <v>0</v>
      </c>
      <c r="I21" s="77">
        <v>0</v>
      </c>
    </row>
    <row r="22" ht="14.25" spans="1:9">
      <c r="A22" s="39">
        <v>2101101</v>
      </c>
      <c r="B22" s="84" t="s">
        <v>201</v>
      </c>
      <c r="C22" s="38">
        <f t="shared" si="0"/>
        <v>28.71</v>
      </c>
      <c r="D22" s="77">
        <v>28.71</v>
      </c>
      <c r="E22" s="59">
        <f t="shared" si="1"/>
        <v>0</v>
      </c>
      <c r="F22" s="59">
        <f t="shared" si="2"/>
        <v>0</v>
      </c>
      <c r="G22" s="77">
        <v>0</v>
      </c>
      <c r="H22" s="77">
        <v>0</v>
      </c>
      <c r="I22" s="77">
        <v>0</v>
      </c>
    </row>
    <row r="23" ht="14.25" spans="1:9">
      <c r="A23" s="39">
        <v>2210201</v>
      </c>
      <c r="B23" s="84" t="s">
        <v>202</v>
      </c>
      <c r="C23" s="38">
        <f t="shared" si="0"/>
        <v>65.34</v>
      </c>
      <c r="D23" s="77">
        <v>65.34</v>
      </c>
      <c r="E23" s="59">
        <f t="shared" si="1"/>
        <v>0</v>
      </c>
      <c r="F23" s="59">
        <f t="shared" si="2"/>
        <v>0</v>
      </c>
      <c r="G23" s="77">
        <v>0</v>
      </c>
      <c r="H23" s="77">
        <v>0</v>
      </c>
      <c r="I23" s="77">
        <v>0</v>
      </c>
    </row>
    <row r="24" ht="14.25" spans="1:9">
      <c r="A24" s="39">
        <v>2320303</v>
      </c>
      <c r="B24" s="84" t="s">
        <v>203</v>
      </c>
      <c r="C24" s="38">
        <f t="shared" si="0"/>
        <v>170</v>
      </c>
      <c r="D24" s="77">
        <v>0</v>
      </c>
      <c r="E24" s="59">
        <f t="shared" si="1"/>
        <v>170</v>
      </c>
      <c r="F24" s="59">
        <f t="shared" si="2"/>
        <v>170</v>
      </c>
      <c r="G24" s="77">
        <v>170</v>
      </c>
      <c r="H24" s="77">
        <v>0</v>
      </c>
      <c r="I24" s="77">
        <v>0</v>
      </c>
    </row>
    <row r="25" customFormat="1"/>
    <row r="26" customFormat="1" spans="1:1">
      <c r="A26" t="s">
        <v>131</v>
      </c>
    </row>
  </sheetData>
  <mergeCells count="14">
    <mergeCell ref="A1:I1"/>
    <mergeCell ref="A2:I2"/>
    <mergeCell ref="A3:E3"/>
    <mergeCell ref="F3:I3"/>
    <mergeCell ref="A4:B4"/>
    <mergeCell ref="E4:I4"/>
    <mergeCell ref="F5:H5"/>
    <mergeCell ref="A7:B7"/>
    <mergeCell ref="A5:A6"/>
    <mergeCell ref="B5:B6"/>
    <mergeCell ref="C4:C6"/>
    <mergeCell ref="D4:D6"/>
    <mergeCell ref="E5:E6"/>
    <mergeCell ref="I5:I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C90"/>
  <sheetViews>
    <sheetView workbookViewId="0">
      <selection activeCell="A4" sqref="A$1:C$1048576"/>
    </sheetView>
  </sheetViews>
  <sheetFormatPr defaultColWidth="9" defaultRowHeight="13.5" outlineLevelCol="2"/>
  <cols>
    <col min="1" max="2" width="31.875" customWidth="1"/>
    <col min="3" max="3" width="18.125" customWidth="1"/>
  </cols>
  <sheetData>
    <row r="1" customHeight="1" spans="1:3">
      <c r="A1" s="85" t="s">
        <v>225</v>
      </c>
      <c r="B1" s="85"/>
      <c r="C1" s="85"/>
    </row>
    <row r="2" ht="45" customHeight="1" spans="1:3">
      <c r="A2" s="48" t="s">
        <v>226</v>
      </c>
      <c r="B2" s="48"/>
      <c r="C2" s="48"/>
    </row>
    <row r="3" ht="15" customHeight="1" spans="1:3">
      <c r="A3" s="86" t="s">
        <v>80</v>
      </c>
      <c r="B3" s="86"/>
      <c r="C3" s="87" t="s">
        <v>81</v>
      </c>
    </row>
    <row r="4" ht="14.25" spans="1:3">
      <c r="A4" s="88" t="s">
        <v>227</v>
      </c>
      <c r="B4" s="88" t="s">
        <v>228</v>
      </c>
      <c r="C4" s="89" t="s">
        <v>229</v>
      </c>
    </row>
    <row r="5" ht="14.25" spans="1:3">
      <c r="A5" s="90"/>
      <c r="B5" s="91" t="s">
        <v>138</v>
      </c>
      <c r="C5" s="92">
        <f>C6+C17+C38+C44+C57+C84</f>
        <v>961.62</v>
      </c>
    </row>
    <row r="6" ht="14.25" spans="1:3">
      <c r="A6" s="93" t="s">
        <v>230</v>
      </c>
      <c r="B6" s="93" t="s">
        <v>231</v>
      </c>
      <c r="C6" s="92">
        <f>SUM(C7:C16)</f>
        <v>794.29</v>
      </c>
    </row>
    <row r="7" ht="14.25" spans="1:3">
      <c r="A7" s="94" t="s">
        <v>232</v>
      </c>
      <c r="B7" s="94" t="s">
        <v>233</v>
      </c>
      <c r="C7" s="95">
        <v>245.7</v>
      </c>
    </row>
    <row r="8" ht="14.25" spans="1:3">
      <c r="A8" s="94" t="s">
        <v>232</v>
      </c>
      <c r="B8" s="94" t="s">
        <v>234</v>
      </c>
      <c r="C8" s="95">
        <v>267.28</v>
      </c>
    </row>
    <row r="9" ht="14.25" spans="1:3">
      <c r="A9" s="94" t="s">
        <v>232</v>
      </c>
      <c r="B9" s="94" t="s">
        <v>235</v>
      </c>
      <c r="C9" s="95">
        <v>23.27</v>
      </c>
    </row>
    <row r="10" ht="14.25" spans="1:3">
      <c r="A10" s="94" t="s">
        <v>236</v>
      </c>
      <c r="B10" s="94" t="s">
        <v>237</v>
      </c>
      <c r="C10" s="95">
        <v>68.34</v>
      </c>
    </row>
    <row r="11" ht="14.25" spans="1:3">
      <c r="A11" s="94" t="s">
        <v>236</v>
      </c>
      <c r="B11" s="94" t="s">
        <v>238</v>
      </c>
      <c r="C11" s="95">
        <v>0</v>
      </c>
    </row>
    <row r="12" ht="14.25" spans="1:3">
      <c r="A12" s="94" t="s">
        <v>236</v>
      </c>
      <c r="B12" s="94" t="s">
        <v>239</v>
      </c>
      <c r="C12" s="95">
        <v>30.42</v>
      </c>
    </row>
    <row r="13" ht="14.25" spans="1:3">
      <c r="A13" s="94" t="s">
        <v>240</v>
      </c>
      <c r="B13" s="94" t="s">
        <v>241</v>
      </c>
      <c r="C13" s="95">
        <v>65.34</v>
      </c>
    </row>
    <row r="14" ht="14.25" spans="1:3">
      <c r="A14" s="94" t="s">
        <v>242</v>
      </c>
      <c r="B14" s="94" t="s">
        <v>243</v>
      </c>
      <c r="C14" s="95">
        <v>0</v>
      </c>
    </row>
    <row r="15" ht="14.25" spans="1:3">
      <c r="A15" s="94" t="s">
        <v>242</v>
      </c>
      <c r="B15" s="94" t="s">
        <v>244</v>
      </c>
      <c r="C15" s="95">
        <v>0</v>
      </c>
    </row>
    <row r="16" ht="14.25" spans="1:3">
      <c r="A16" s="94" t="s">
        <v>242</v>
      </c>
      <c r="B16" s="94" t="s">
        <v>245</v>
      </c>
      <c r="C16" s="95">
        <v>93.94</v>
      </c>
    </row>
    <row r="17" ht="14.25" spans="1:3">
      <c r="A17" s="93" t="s">
        <v>246</v>
      </c>
      <c r="B17" s="93" t="s">
        <v>247</v>
      </c>
      <c r="C17" s="92">
        <f>SUM(C18:C37)</f>
        <v>60.61</v>
      </c>
    </row>
    <row r="18" ht="14.25" spans="1:3">
      <c r="A18" s="94" t="s">
        <v>248</v>
      </c>
      <c r="B18" s="94" t="s">
        <v>249</v>
      </c>
      <c r="C18" s="95">
        <v>17.83</v>
      </c>
    </row>
    <row r="19" ht="14.25" spans="1:3">
      <c r="A19" s="94" t="s">
        <v>248</v>
      </c>
      <c r="B19" s="94" t="s">
        <v>250</v>
      </c>
      <c r="C19" s="95">
        <v>0</v>
      </c>
    </row>
    <row r="20" ht="14.25" spans="1:3">
      <c r="A20" s="94" t="s">
        <v>248</v>
      </c>
      <c r="B20" s="94" t="s">
        <v>251</v>
      </c>
      <c r="C20" s="95">
        <v>0</v>
      </c>
    </row>
    <row r="21" ht="14.25" spans="1:3">
      <c r="A21" s="94" t="s">
        <v>248</v>
      </c>
      <c r="B21" s="94" t="s">
        <v>252</v>
      </c>
      <c r="C21" s="95">
        <v>0.63</v>
      </c>
    </row>
    <row r="22" ht="14.25" spans="1:3">
      <c r="A22" s="94" t="s">
        <v>248</v>
      </c>
      <c r="B22" s="94" t="s">
        <v>253</v>
      </c>
      <c r="C22" s="95">
        <v>1.01</v>
      </c>
    </row>
    <row r="23" ht="14.25" spans="1:3">
      <c r="A23" s="94" t="s">
        <v>248</v>
      </c>
      <c r="B23" s="94" t="s">
        <v>254</v>
      </c>
      <c r="C23" s="95">
        <v>0</v>
      </c>
    </row>
    <row r="24" ht="14.25" spans="1:3">
      <c r="A24" s="94" t="s">
        <v>248</v>
      </c>
      <c r="B24" s="94" t="s">
        <v>255</v>
      </c>
      <c r="C24" s="95">
        <v>0</v>
      </c>
    </row>
    <row r="25" ht="14.25" spans="1:3">
      <c r="A25" s="94" t="s">
        <v>248</v>
      </c>
      <c r="B25" s="94" t="s">
        <v>256</v>
      </c>
      <c r="C25" s="95">
        <v>10</v>
      </c>
    </row>
    <row r="26" ht="14.25" spans="1:3">
      <c r="A26" s="94" t="s">
        <v>248</v>
      </c>
      <c r="B26" s="94" t="s">
        <v>257</v>
      </c>
      <c r="C26" s="95">
        <v>18.87</v>
      </c>
    </row>
    <row r="27" ht="14.25" spans="1:3">
      <c r="A27" s="94" t="s">
        <v>248</v>
      </c>
      <c r="B27" s="94" t="s">
        <v>258</v>
      </c>
      <c r="C27" s="95">
        <v>0</v>
      </c>
    </row>
    <row r="28" ht="14.25" spans="1:3">
      <c r="A28" s="94" t="s">
        <v>248</v>
      </c>
      <c r="B28" s="94" t="s">
        <v>259</v>
      </c>
      <c r="C28" s="95">
        <v>2</v>
      </c>
    </row>
    <row r="29" ht="14.25" spans="1:3">
      <c r="A29" s="94" t="s">
        <v>260</v>
      </c>
      <c r="B29" s="94" t="s">
        <v>261</v>
      </c>
      <c r="C29" s="95">
        <v>0.71</v>
      </c>
    </row>
    <row r="30" ht="14.25" spans="1:3">
      <c r="A30" s="94" t="s">
        <v>262</v>
      </c>
      <c r="B30" s="94" t="s">
        <v>263</v>
      </c>
      <c r="C30" s="95">
        <v>1.5</v>
      </c>
    </row>
    <row r="31" ht="14.25" spans="1:3">
      <c r="A31" s="94" t="s">
        <v>264</v>
      </c>
      <c r="B31" s="94" t="s">
        <v>265</v>
      </c>
      <c r="C31" s="95">
        <v>0</v>
      </c>
    </row>
    <row r="32" ht="14.25" spans="1:3">
      <c r="A32" s="94" t="s">
        <v>264</v>
      </c>
      <c r="B32" s="94" t="s">
        <v>266</v>
      </c>
      <c r="C32" s="95">
        <v>0</v>
      </c>
    </row>
    <row r="33" ht="14.25" spans="1:3">
      <c r="A33" s="94" t="s">
        <v>267</v>
      </c>
      <c r="B33" s="94" t="s">
        <v>268</v>
      </c>
      <c r="C33" s="95">
        <v>3.06</v>
      </c>
    </row>
    <row r="34" ht="14.25" spans="1:3">
      <c r="A34" s="94" t="s">
        <v>269</v>
      </c>
      <c r="B34" s="94" t="s">
        <v>270</v>
      </c>
      <c r="C34" s="95">
        <v>0</v>
      </c>
    </row>
    <row r="35" ht="14.25" spans="1:3">
      <c r="A35" s="94" t="s">
        <v>271</v>
      </c>
      <c r="B35" s="94" t="s">
        <v>272</v>
      </c>
      <c r="C35" s="95">
        <v>5</v>
      </c>
    </row>
    <row r="36" ht="14.25" spans="1:3">
      <c r="A36" s="94" t="s">
        <v>273</v>
      </c>
      <c r="B36" s="94" t="s">
        <v>274</v>
      </c>
      <c r="C36" s="95">
        <v>0</v>
      </c>
    </row>
    <row r="37" ht="14.25" spans="1:3">
      <c r="A37" s="94" t="s">
        <v>275</v>
      </c>
      <c r="B37" s="94" t="s">
        <v>276</v>
      </c>
      <c r="C37" s="95">
        <v>0</v>
      </c>
    </row>
    <row r="38" ht="14.25" spans="1:3">
      <c r="A38" s="93" t="s">
        <v>277</v>
      </c>
      <c r="B38" s="93" t="s">
        <v>278</v>
      </c>
      <c r="C38" s="92">
        <f>SUM(C39:C43)</f>
        <v>0.5</v>
      </c>
    </row>
    <row r="39" ht="14.25" spans="1:3">
      <c r="A39" s="94" t="s">
        <v>279</v>
      </c>
      <c r="B39" s="94" t="s">
        <v>280</v>
      </c>
      <c r="C39" s="95">
        <v>0</v>
      </c>
    </row>
    <row r="40" ht="14.25" spans="1:3">
      <c r="A40" s="94" t="s">
        <v>281</v>
      </c>
      <c r="B40" s="94" t="s">
        <v>282</v>
      </c>
      <c r="C40" s="95">
        <v>0.5</v>
      </c>
    </row>
    <row r="41" ht="14.25" spans="1:3">
      <c r="A41" s="94" t="s">
        <v>281</v>
      </c>
      <c r="B41" s="94" t="s">
        <v>283</v>
      </c>
      <c r="C41" s="95">
        <v>0</v>
      </c>
    </row>
    <row r="42" ht="14.25" spans="1:3">
      <c r="A42" s="94" t="s">
        <v>284</v>
      </c>
      <c r="B42" s="94" t="s">
        <v>285</v>
      </c>
      <c r="C42" s="95">
        <v>0</v>
      </c>
    </row>
    <row r="43" ht="14.25" spans="1:3">
      <c r="A43" s="94" t="s">
        <v>284</v>
      </c>
      <c r="B43" s="94" t="s">
        <v>286</v>
      </c>
      <c r="C43" s="95">
        <v>0</v>
      </c>
    </row>
    <row r="44" ht="14.25" spans="1:3">
      <c r="A44" s="93" t="s">
        <v>287</v>
      </c>
      <c r="B44" s="93" t="s">
        <v>231</v>
      </c>
      <c r="C44" s="92">
        <f>SUM(C45:C56)</f>
        <v>0</v>
      </c>
    </row>
    <row r="45" ht="14.25" spans="1:3">
      <c r="A45" s="94" t="s">
        <v>288</v>
      </c>
      <c r="B45" s="94" t="s">
        <v>233</v>
      </c>
      <c r="C45" s="95">
        <v>0</v>
      </c>
    </row>
    <row r="46" ht="14.25" spans="1:3">
      <c r="A46" s="94" t="s">
        <v>288</v>
      </c>
      <c r="B46" s="94" t="s">
        <v>234</v>
      </c>
      <c r="C46" s="95">
        <v>0</v>
      </c>
    </row>
    <row r="47" ht="14.25" spans="1:3">
      <c r="A47" s="94" t="s">
        <v>288</v>
      </c>
      <c r="B47" s="94" t="s">
        <v>235</v>
      </c>
      <c r="C47" s="95">
        <v>0</v>
      </c>
    </row>
    <row r="48" ht="14.25" spans="1:3">
      <c r="A48" s="94" t="s">
        <v>288</v>
      </c>
      <c r="B48" s="94" t="s">
        <v>243</v>
      </c>
      <c r="C48" s="95">
        <v>0</v>
      </c>
    </row>
    <row r="49" ht="14.25" spans="1:3">
      <c r="A49" s="94" t="s">
        <v>288</v>
      </c>
      <c r="B49" s="94" t="s">
        <v>289</v>
      </c>
      <c r="C49" s="95">
        <v>0</v>
      </c>
    </row>
    <row r="50" ht="14.25" spans="1:3">
      <c r="A50" s="94" t="s">
        <v>288</v>
      </c>
      <c r="B50" s="94" t="s">
        <v>237</v>
      </c>
      <c r="C50" s="95">
        <v>0</v>
      </c>
    </row>
    <row r="51" ht="14.25" spans="1:3">
      <c r="A51" s="94" t="s">
        <v>288</v>
      </c>
      <c r="B51" s="94" t="s">
        <v>238</v>
      </c>
      <c r="C51" s="95">
        <v>0</v>
      </c>
    </row>
    <row r="52" ht="14.25" spans="1:3">
      <c r="A52" s="94" t="s">
        <v>288</v>
      </c>
      <c r="B52" s="94" t="s">
        <v>290</v>
      </c>
      <c r="C52" s="95">
        <v>0</v>
      </c>
    </row>
    <row r="53" ht="14.25" spans="1:3">
      <c r="A53" s="94" t="s">
        <v>288</v>
      </c>
      <c r="B53" s="94" t="s">
        <v>239</v>
      </c>
      <c r="C53" s="95">
        <v>0</v>
      </c>
    </row>
    <row r="54" ht="14.25" spans="1:3">
      <c r="A54" s="94" t="s">
        <v>288</v>
      </c>
      <c r="B54" s="94" t="s">
        <v>241</v>
      </c>
      <c r="C54" s="95">
        <v>0</v>
      </c>
    </row>
    <row r="55" ht="14.25" spans="1:3">
      <c r="A55" s="94" t="s">
        <v>288</v>
      </c>
      <c r="B55" s="94" t="s">
        <v>244</v>
      </c>
      <c r="C55" s="95">
        <v>0</v>
      </c>
    </row>
    <row r="56" ht="14.25" spans="1:3">
      <c r="A56" s="94" t="s">
        <v>288</v>
      </c>
      <c r="B56" s="94" t="s">
        <v>245</v>
      </c>
      <c r="C56" s="95">
        <v>0</v>
      </c>
    </row>
    <row r="57" ht="14.25" spans="1:3">
      <c r="A57" s="93" t="s">
        <v>291</v>
      </c>
      <c r="B57" s="93" t="s">
        <v>247</v>
      </c>
      <c r="C57" s="92">
        <f>SUM(C58:C83)</f>
        <v>0</v>
      </c>
    </row>
    <row r="58" ht="14.25" spans="1:3">
      <c r="A58" s="94" t="s">
        <v>292</v>
      </c>
      <c r="B58" s="94" t="s">
        <v>249</v>
      </c>
      <c r="C58" s="95">
        <v>0</v>
      </c>
    </row>
    <row r="59" ht="14.25" spans="1:3">
      <c r="A59" s="94" t="s">
        <v>292</v>
      </c>
      <c r="B59" s="94" t="s">
        <v>250</v>
      </c>
      <c r="C59" s="95">
        <v>0</v>
      </c>
    </row>
    <row r="60" ht="14.25" spans="1:3">
      <c r="A60" s="94" t="s">
        <v>292</v>
      </c>
      <c r="B60" s="94" t="s">
        <v>293</v>
      </c>
      <c r="C60" s="95">
        <v>0</v>
      </c>
    </row>
    <row r="61" ht="14.25" spans="1:3">
      <c r="A61" s="94" t="s">
        <v>292</v>
      </c>
      <c r="B61" s="94" t="s">
        <v>251</v>
      </c>
      <c r="C61" s="95">
        <v>0</v>
      </c>
    </row>
    <row r="62" ht="14.25" spans="1:3">
      <c r="A62" s="94" t="s">
        <v>292</v>
      </c>
      <c r="B62" s="94" t="s">
        <v>252</v>
      </c>
      <c r="C62" s="95">
        <v>0</v>
      </c>
    </row>
    <row r="63" ht="14.25" spans="1:3">
      <c r="A63" s="94" t="s">
        <v>292</v>
      </c>
      <c r="B63" s="94" t="s">
        <v>253</v>
      </c>
      <c r="C63" s="95">
        <v>0</v>
      </c>
    </row>
    <row r="64" ht="14.25" spans="1:3">
      <c r="A64" s="94" t="s">
        <v>292</v>
      </c>
      <c r="B64" s="94" t="s">
        <v>254</v>
      </c>
      <c r="C64" s="95">
        <v>0</v>
      </c>
    </row>
    <row r="65" ht="14.25" spans="1:3">
      <c r="A65" s="94" t="s">
        <v>292</v>
      </c>
      <c r="B65" s="94" t="s">
        <v>294</v>
      </c>
      <c r="C65" s="95">
        <v>0</v>
      </c>
    </row>
    <row r="66" ht="14.25" spans="1:3">
      <c r="A66" s="94" t="s">
        <v>292</v>
      </c>
      <c r="B66" s="94" t="s">
        <v>255</v>
      </c>
      <c r="C66" s="95">
        <v>0</v>
      </c>
    </row>
    <row r="67" ht="14.25" spans="1:3">
      <c r="A67" s="94" t="s">
        <v>292</v>
      </c>
      <c r="B67" s="94" t="s">
        <v>256</v>
      </c>
      <c r="C67" s="95">
        <v>0</v>
      </c>
    </row>
    <row r="68" ht="14.25" spans="1:3">
      <c r="A68" s="94" t="s">
        <v>292</v>
      </c>
      <c r="B68" s="94" t="s">
        <v>270</v>
      </c>
      <c r="C68" s="95">
        <v>0</v>
      </c>
    </row>
    <row r="69" ht="14.25" spans="1:3">
      <c r="A69" s="94" t="s">
        <v>292</v>
      </c>
      <c r="B69" s="94" t="s">
        <v>274</v>
      </c>
      <c r="C69" s="95">
        <v>0</v>
      </c>
    </row>
    <row r="70" ht="14.25" spans="1:3">
      <c r="A70" s="94" t="s">
        <v>292</v>
      </c>
      <c r="B70" s="94" t="s">
        <v>295</v>
      </c>
      <c r="C70" s="95">
        <v>0</v>
      </c>
    </row>
    <row r="71" ht="14.25" spans="1:3">
      <c r="A71" s="94" t="s">
        <v>292</v>
      </c>
      <c r="B71" s="94" t="s">
        <v>261</v>
      </c>
      <c r="C71" s="95">
        <v>0</v>
      </c>
    </row>
    <row r="72" ht="14.25" spans="1:3">
      <c r="A72" s="94" t="s">
        <v>292</v>
      </c>
      <c r="B72" s="94" t="s">
        <v>263</v>
      </c>
      <c r="C72" s="95">
        <v>0</v>
      </c>
    </row>
    <row r="73" ht="14.25" spans="1:3">
      <c r="A73" s="94" t="s">
        <v>292</v>
      </c>
      <c r="B73" s="94" t="s">
        <v>268</v>
      </c>
      <c r="C73" s="95">
        <v>0</v>
      </c>
    </row>
    <row r="74" ht="14.25" spans="1:3">
      <c r="A74" s="94" t="s">
        <v>292</v>
      </c>
      <c r="B74" s="94" t="s">
        <v>296</v>
      </c>
      <c r="C74" s="95">
        <v>0</v>
      </c>
    </row>
    <row r="75" ht="14.25" spans="1:3">
      <c r="A75" s="94" t="s">
        <v>292</v>
      </c>
      <c r="B75" s="94" t="s">
        <v>297</v>
      </c>
      <c r="C75" s="95">
        <v>0</v>
      </c>
    </row>
    <row r="76" ht="14.25" spans="1:3">
      <c r="A76" s="94" t="s">
        <v>292</v>
      </c>
      <c r="B76" s="94" t="s">
        <v>265</v>
      </c>
      <c r="C76" s="95">
        <v>0</v>
      </c>
    </row>
    <row r="77" ht="14.25" spans="1:3">
      <c r="A77" s="94" t="s">
        <v>292</v>
      </c>
      <c r="B77" s="94" t="s">
        <v>266</v>
      </c>
      <c r="C77" s="95">
        <v>0</v>
      </c>
    </row>
    <row r="78" ht="14.25" spans="1:3">
      <c r="A78" s="94" t="s">
        <v>292</v>
      </c>
      <c r="B78" s="94" t="s">
        <v>257</v>
      </c>
      <c r="C78" s="95">
        <v>0</v>
      </c>
    </row>
    <row r="79" ht="14.25" spans="1:3">
      <c r="A79" s="94" t="s">
        <v>292</v>
      </c>
      <c r="B79" s="94" t="s">
        <v>258</v>
      </c>
      <c r="C79" s="95">
        <v>0</v>
      </c>
    </row>
    <row r="80" ht="14.25" spans="1:3">
      <c r="A80" s="94" t="s">
        <v>292</v>
      </c>
      <c r="B80" s="94" t="s">
        <v>272</v>
      </c>
      <c r="C80" s="95">
        <v>0</v>
      </c>
    </row>
    <row r="81" ht="14.25" spans="1:3">
      <c r="A81" s="94" t="s">
        <v>292</v>
      </c>
      <c r="B81" s="94" t="s">
        <v>259</v>
      </c>
      <c r="C81" s="95">
        <v>0</v>
      </c>
    </row>
    <row r="82" ht="14.25" spans="1:3">
      <c r="A82" s="94" t="s">
        <v>292</v>
      </c>
      <c r="B82" s="94" t="s">
        <v>298</v>
      </c>
      <c r="C82" s="95">
        <v>0</v>
      </c>
    </row>
    <row r="83" ht="14.25" spans="1:3">
      <c r="A83" s="94" t="s">
        <v>292</v>
      </c>
      <c r="B83" s="94" t="s">
        <v>276</v>
      </c>
      <c r="C83" s="95">
        <v>0</v>
      </c>
    </row>
    <row r="84" ht="14.25" spans="1:3">
      <c r="A84" s="93" t="s">
        <v>299</v>
      </c>
      <c r="B84" s="93" t="s">
        <v>300</v>
      </c>
      <c r="C84" s="92">
        <f>SUM(C85:C88)</f>
        <v>106.22</v>
      </c>
    </row>
    <row r="85" ht="14.25" spans="1:3">
      <c r="A85" s="94" t="s">
        <v>301</v>
      </c>
      <c r="B85" s="94" t="s">
        <v>302</v>
      </c>
      <c r="C85" s="95">
        <v>12.28</v>
      </c>
    </row>
    <row r="86" ht="14.25" spans="1:3">
      <c r="A86" s="94" t="s">
        <v>303</v>
      </c>
      <c r="B86" s="94" t="s">
        <v>304</v>
      </c>
      <c r="C86" s="95">
        <v>0</v>
      </c>
    </row>
    <row r="87" ht="14.25" spans="1:3">
      <c r="A87" s="94" t="s">
        <v>303</v>
      </c>
      <c r="B87" s="94" t="s">
        <v>305</v>
      </c>
      <c r="C87" s="95">
        <v>89.7</v>
      </c>
    </row>
    <row r="88" ht="14.25" spans="1:3">
      <c r="A88" s="94" t="s">
        <v>306</v>
      </c>
      <c r="B88" s="94" t="s">
        <v>307</v>
      </c>
      <c r="C88" s="95">
        <v>4.24</v>
      </c>
    </row>
    <row r="89" customFormat="1"/>
    <row r="90" customFormat="1" spans="1:1">
      <c r="A90" t="s">
        <v>131</v>
      </c>
    </row>
  </sheetData>
  <mergeCells count="3">
    <mergeCell ref="A1:C1"/>
    <mergeCell ref="A2:C2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单位基本情况表</vt:lpstr>
      <vt:lpstr>表1.2024年部门收支预算总表</vt:lpstr>
      <vt:lpstr>表2.2024年部门收入预算总表</vt:lpstr>
      <vt:lpstr>表3.2024年部门支出预算总表</vt:lpstr>
      <vt:lpstr>表4.2024年财政拨款收支预算总表</vt:lpstr>
      <vt:lpstr>表5.2024年一般公共预算支出表</vt:lpstr>
      <vt:lpstr>表6.2024年一般公共预算基本支出明细表（按经济分类）</vt:lpstr>
      <vt:lpstr>表7.2024年政府性基金预算支出表</vt:lpstr>
      <vt:lpstr>表8.2024年国有资本经营预算支出表</vt:lpstr>
      <vt:lpstr>表9.2024年财政拨款“三公”经费预算支出表</vt:lpstr>
      <vt:lpstr>表10.2024年基本支出预算总表</vt:lpstr>
      <vt:lpstr>表11.2024年项目支出预算总表</vt:lpstr>
      <vt:lpstr>表12.2024年部门政府采购预算表</vt:lpstr>
      <vt:lpstr>表13.2024年省对下转移支付预算表</vt:lpstr>
      <vt:lpstr>表14.2024年项目支出绩效目标表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か焚♪ク心*&amp;</cp:lastModifiedBy>
  <dcterms:created xsi:type="dcterms:W3CDTF">2024-04-01T07:24:00Z</dcterms:created>
  <dcterms:modified xsi:type="dcterms:W3CDTF">2024-05-17T00:42:54Z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4E59DECB9F484D7DAA1A6BD044400F1F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